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malone\Downloads\"/>
    </mc:Choice>
  </mc:AlternateContent>
  <xr:revisionPtr revIDLastSave="0" documentId="13_ncr:1_{BF5ACB58-C6AB-4E46-B455-96210D1B92D3}" xr6:coauthVersionLast="47" xr6:coauthVersionMax="47" xr10:uidLastSave="{00000000-0000-0000-0000-000000000000}"/>
  <bookViews>
    <workbookView xWindow="-120" yWindow="-120" windowWidth="29040" windowHeight="15720" tabRatio="1000" activeTab="5" xr2:uid="{00000000-000D-0000-FFFF-FFFF00000000}"/>
  </bookViews>
  <sheets>
    <sheet name="Evaluated Bid Price" sheetId="31" r:id="rId1"/>
    <sheet name="Section A W&amp;S_REPAIR" sheetId="9" r:id="rId2"/>
    <sheet name="Section B W&amp;S_REPLACEMENT" sheetId="26" r:id="rId3"/>
    <sheet name="Section C W&amp;S_HOUSE_CONN" sheetId="27" r:id="rId4"/>
    <sheet name="Section D MH" sheetId="28" r:id="rId5"/>
    <sheet name="Section E LABOR" sheetId="30" r:id="rId6"/>
    <sheet name="Evaluated Bid Price_Hide" sheetId="25" state="hidden" r:id="rId7"/>
  </sheets>
  <definedNames>
    <definedName name="_xlnm._FilterDatabase" localSheetId="0" hidden="1">'Evaluated Bid Price'!$A$1:$D$7</definedName>
    <definedName name="_xlnm._FilterDatabase" localSheetId="6" hidden="1">'Evaluated Bid Price_Hide'!$A$1:$D$19</definedName>
    <definedName name="_xlnm._FilterDatabase" localSheetId="1" hidden="1">'Section A W&amp;S_REPAIR'!$A$3:$O$63</definedName>
    <definedName name="_xlnm._FilterDatabase" localSheetId="2" hidden="1">'Section B W&amp;S_REPLACEMENT'!$A$3:$O$67</definedName>
    <definedName name="_xlnm._FilterDatabase" localSheetId="3" hidden="1">'Section C W&amp;S_HOUSE_CONN'!$A$3:$O$44</definedName>
    <definedName name="_xlnm._FilterDatabase" localSheetId="4" hidden="1">'Section D MH'!$A$3:$O$3</definedName>
    <definedName name="_xlnm.Print_Titles" localSheetId="1">'Section A W&amp;S_REPAIR'!$1:$3</definedName>
    <definedName name="_xlnm.Print_Titles" localSheetId="2">'Section B W&amp;S_REPLACEMENT'!$1:$3</definedName>
    <definedName name="_xlnm.Print_Titles" localSheetId="3">'Section C W&amp;S_HOUSE_CONN'!$1:$3</definedName>
    <definedName name="_xlnm.Print_Titles" localSheetId="4">'Section D MH'!$1:$3</definedName>
    <definedName name="_xlnm.Print_Titles" localSheetId="5">'Section E LABOR'!$1:$3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30" l="1"/>
  <c r="D37" i="30"/>
  <c r="D38" i="30"/>
  <c r="D25" i="28"/>
  <c r="D26" i="28"/>
  <c r="D27" i="28"/>
  <c r="D46" i="27"/>
  <c r="D47" i="27"/>
  <c r="D48" i="27"/>
  <c r="D65" i="26"/>
  <c r="D66" i="26"/>
  <c r="D67" i="26"/>
  <c r="H20" i="30"/>
  <c r="H19" i="30"/>
  <c r="H18" i="30"/>
  <c r="H17" i="30"/>
  <c r="H16" i="30"/>
  <c r="H15" i="30"/>
  <c r="H33" i="30"/>
  <c r="H32" i="30"/>
  <c r="H31" i="30"/>
  <c r="H30" i="30"/>
  <c r="H29" i="30"/>
  <c r="H14" i="30" l="1"/>
  <c r="H28" i="30" l="1"/>
  <c r="O4" i="9"/>
  <c r="B23" i="25" l="1"/>
  <c r="B22" i="25"/>
  <c r="B21" i="25"/>
  <c r="B65" i="9"/>
  <c r="E65" i="9"/>
  <c r="B66" i="9"/>
  <c r="E66" i="9"/>
  <c r="F66" i="9"/>
  <c r="B67" i="9"/>
  <c r="E67" i="9"/>
  <c r="C18" i="25" l="1"/>
  <c r="D18" i="25" s="1"/>
  <c r="C17" i="25"/>
  <c r="D17" i="25" s="1"/>
  <c r="C16" i="25"/>
  <c r="D16" i="25" s="1"/>
  <c r="C15" i="25"/>
  <c r="D15" i="25" s="1"/>
  <c r="C13" i="25"/>
  <c r="D13" i="25" s="1"/>
  <c r="C12" i="25"/>
  <c r="D12" i="25" s="1"/>
  <c r="C11" i="25"/>
  <c r="D11" i="25" s="1"/>
  <c r="C9" i="25"/>
  <c r="D9" i="25" s="1"/>
  <c r="C8" i="25"/>
  <c r="D8" i="25" s="1"/>
  <c r="C5" i="25"/>
  <c r="D5" i="25" s="1"/>
  <c r="C3" i="25"/>
  <c r="D3" i="25" s="1"/>
  <c r="O5" i="26"/>
  <c r="O6" i="26"/>
  <c r="O7" i="26"/>
  <c r="O8" i="26"/>
  <c r="O9" i="26"/>
  <c r="O10" i="26"/>
  <c r="O11" i="26"/>
  <c r="O12" i="26"/>
  <c r="O13" i="26"/>
  <c r="O14" i="26"/>
  <c r="O17" i="26"/>
  <c r="O18" i="26"/>
  <c r="O19" i="26"/>
  <c r="O20" i="26"/>
  <c r="O21" i="26"/>
  <c r="O22" i="26"/>
  <c r="O23" i="26"/>
  <c r="O24" i="26"/>
  <c r="O25" i="26"/>
  <c r="O26" i="26"/>
  <c r="O27" i="26"/>
  <c r="O28" i="26"/>
  <c r="O29" i="26"/>
  <c r="O30" i="26"/>
  <c r="O31" i="26"/>
  <c r="O32" i="26"/>
  <c r="O33" i="26"/>
  <c r="O34" i="26"/>
  <c r="O35" i="26"/>
  <c r="O36" i="26"/>
  <c r="O37" i="26"/>
  <c r="O38" i="26"/>
  <c r="O39" i="26"/>
  <c r="O40" i="26"/>
  <c r="O41" i="26"/>
  <c r="O42" i="26"/>
  <c r="O43" i="26"/>
  <c r="O44" i="26"/>
  <c r="O45" i="26"/>
  <c r="O46" i="26"/>
  <c r="O47" i="26"/>
  <c r="O48" i="26"/>
  <c r="O49" i="26"/>
  <c r="O50" i="26"/>
  <c r="O51" i="26"/>
  <c r="O52" i="26"/>
  <c r="O53" i="26"/>
  <c r="O54" i="26"/>
  <c r="O55" i="26"/>
  <c r="O56" i="26"/>
  <c r="O57" i="26"/>
  <c r="O58" i="26"/>
  <c r="O59" i="26"/>
  <c r="O60" i="26"/>
  <c r="O61" i="26"/>
  <c r="O62" i="26"/>
  <c r="O63" i="26"/>
  <c r="O4" i="26"/>
  <c r="O5" i="9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2" i="9"/>
  <c r="O63" i="9"/>
  <c r="B10" i="25" l="1"/>
  <c r="B2" i="25"/>
  <c r="B6" i="25"/>
  <c r="B1" i="31"/>
  <c r="B1" i="25" l="1"/>
  <c r="H27" i="30" l="1"/>
  <c r="H26" i="30"/>
  <c r="H25" i="30"/>
  <c r="H24" i="30"/>
  <c r="H23" i="30"/>
  <c r="H22" i="30"/>
  <c r="H21" i="30"/>
  <c r="H13" i="30"/>
  <c r="H12" i="30"/>
  <c r="H11" i="30"/>
  <c r="H10" i="30"/>
  <c r="H9" i="30"/>
  <c r="H8" i="30"/>
  <c r="H7" i="30"/>
  <c r="H6" i="30"/>
  <c r="H5" i="30"/>
  <c r="H4" i="30"/>
  <c r="O43" i="27"/>
  <c r="O42" i="27"/>
  <c r="O41" i="27"/>
  <c r="O40" i="27"/>
  <c r="O39" i="27"/>
  <c r="O38" i="27"/>
  <c r="O37" i="27"/>
  <c r="O36" i="27"/>
  <c r="O35" i="27"/>
  <c r="O34" i="27"/>
  <c r="O33" i="27"/>
  <c r="O32" i="27"/>
  <c r="O31" i="27"/>
  <c r="O30" i="27"/>
  <c r="O29" i="27"/>
  <c r="O28" i="27"/>
  <c r="O27" i="27"/>
  <c r="O26" i="27"/>
  <c r="O25" i="27"/>
  <c r="O24" i="27"/>
  <c r="O23" i="27"/>
  <c r="O22" i="27"/>
  <c r="O21" i="27"/>
  <c r="O20" i="27"/>
  <c r="O19" i="27"/>
  <c r="O18" i="27"/>
  <c r="O17" i="27"/>
  <c r="O16" i="27"/>
  <c r="O15" i="27"/>
  <c r="O14" i="27"/>
  <c r="O13" i="27"/>
  <c r="O12" i="27"/>
  <c r="O11" i="27"/>
  <c r="O10" i="27"/>
  <c r="O9" i="27"/>
  <c r="O8" i="27"/>
  <c r="O7" i="27"/>
  <c r="O6" i="27"/>
  <c r="O5" i="27"/>
  <c r="O4" i="27"/>
  <c r="O23" i="28"/>
  <c r="O22" i="28"/>
  <c r="O21" i="28"/>
  <c r="O20" i="28"/>
  <c r="O19" i="28"/>
  <c r="O18" i="28"/>
  <c r="O17" i="28"/>
  <c r="O16" i="28"/>
  <c r="O15" i="28"/>
  <c r="O14" i="28"/>
  <c r="O13" i="28"/>
  <c r="O12" i="28"/>
  <c r="O11" i="28"/>
  <c r="O10" i="28"/>
  <c r="O9" i="28"/>
  <c r="O8" i="28"/>
  <c r="O7" i="28"/>
  <c r="O6" i="28"/>
  <c r="O5" i="28"/>
  <c r="O4" i="28"/>
  <c r="O2" i="28" l="1"/>
  <c r="C5" i="31" s="1"/>
  <c r="D5" i="31" s="1"/>
  <c r="O2" i="27"/>
  <c r="C4" i="31" s="1"/>
  <c r="D4" i="31" s="1"/>
  <c r="H2" i="30"/>
  <c r="C6" i="31" l="1"/>
  <c r="D6" i="31" s="1"/>
  <c r="O16" i="26"/>
  <c r="O61" i="9"/>
  <c r="O2" i="9" s="1"/>
  <c r="C2" i="31" s="1"/>
  <c r="O15" i="26"/>
  <c r="C4" i="25" l="1"/>
  <c r="D4" i="25" s="1"/>
  <c r="C7" i="25"/>
  <c r="D7" i="25" s="1"/>
  <c r="O2" i="26"/>
  <c r="C3" i="31" s="1"/>
  <c r="D3" i="31" s="1"/>
  <c r="D2" i="31"/>
  <c r="D7" i="31" l="1"/>
  <c r="C7" i="31"/>
  <c r="D19" i="25"/>
  <c r="C19" i="25"/>
</calcChain>
</file>

<file path=xl/sharedStrings.xml><?xml version="1.0" encoding="utf-8"?>
<sst xmlns="http://schemas.openxmlformats.org/spreadsheetml/2006/main" count="718" uniqueCount="116">
  <si>
    <t>SECTION A - WATER AND SEWER MAIN REPAIR</t>
  </si>
  <si>
    <t>Daily Crew Rate ($)</t>
  </si>
  <si>
    <t>ITEM No.</t>
  </si>
  <si>
    <t>Item Description</t>
  </si>
  <si>
    <t>DEPTH (FT) of pipe excavation</t>
  </si>
  <si>
    <t>UNIT</t>
  </si>
  <si>
    <t>Emergency Roadway
(A)</t>
  </si>
  <si>
    <t>Emergency ROW
(B)</t>
  </si>
  <si>
    <t xml:space="preserve">Urgent Roadway
(C) </t>
  </si>
  <si>
    <t>Urgent ROW
(D)</t>
  </si>
  <si>
    <t xml:space="preserve">Standby Reduced Crew
(E) </t>
  </si>
  <si>
    <t>Qty (A)</t>
  </si>
  <si>
    <t>Qty (B)</t>
  </si>
  <si>
    <t>Qty (C)</t>
  </si>
  <si>
    <t>Qty (D)</t>
  </si>
  <si>
    <t>Qty (E)</t>
  </si>
  <si>
    <t>Grand Total</t>
  </si>
  <si>
    <t>≤6" Water Main Repair</t>
  </si>
  <si>
    <t>D≤8'</t>
  </si>
  <si>
    <t>Day</t>
  </si>
  <si>
    <t>6"&lt;D≤14" Water Main Repair</t>
  </si>
  <si>
    <t>14"&lt;D≤20" Water Main Repair</t>
  </si>
  <si>
    <t>20"&lt;D≤30" Water Main Repair</t>
  </si>
  <si>
    <t>30"&lt;D≤42" Water Main Repair</t>
  </si>
  <si>
    <t>42"&lt;D≤54" Water Main Repair</t>
  </si>
  <si>
    <t>54"&lt;D≤66" Water Main Repair</t>
  </si>
  <si>
    <t>8'&lt;D≤15'</t>
  </si>
  <si>
    <t>15'&lt;D≤20'</t>
  </si>
  <si>
    <t>&gt;20'</t>
  </si>
  <si>
    <t>≤6" Sewer Main Repair</t>
  </si>
  <si>
    <t>6"&lt;D≤14" Sewer Main Repair</t>
  </si>
  <si>
    <t>14"&lt;D≤20" Sewer Main Repair</t>
  </si>
  <si>
    <t>20"&lt;D≤30" Sewer Main Repair</t>
  </si>
  <si>
    <t>30"&lt;D≤42" Sewer Main Repair</t>
  </si>
  <si>
    <t>42"&lt;D≤54" Sewer Main Repair</t>
  </si>
  <si>
    <t>54"&lt;D≤66" Sewer Main Repair</t>
  </si>
  <si>
    <t>Mobilization &amp; Demobilization</t>
  </si>
  <si>
    <t>Each</t>
  </si>
  <si>
    <t>Traffic Set Up  &amp; Maintenance for State/Arterial Roads</t>
  </si>
  <si>
    <t>Traffic Set Up  &amp; Maintenance for County Roads</t>
  </si>
  <si>
    <t>Traffic Set Up  &amp; Maintenance for Residential Roads</t>
  </si>
  <si>
    <t>Place "X" on 1 payment term</t>
  </si>
  <si>
    <t>SECTION B - WATER AND SEWER MAIN REPLACEMENT</t>
  </si>
  <si>
    <t>≤6" Water Main Replacement</t>
  </si>
  <si>
    <t>6"&lt;D≤14" Water Main Replacement</t>
  </si>
  <si>
    <t>14"&lt;D≤20" Water Main Replacement</t>
  </si>
  <si>
    <t>20"&lt;D≤30" Water Main Replacement</t>
  </si>
  <si>
    <t>30"&lt;D≤42" Water Main Replacement</t>
  </si>
  <si>
    <t>42"&lt;D≤54" Water Main Replacement</t>
  </si>
  <si>
    <t>54"&lt;D≤66" Water Main Replacement</t>
  </si>
  <si>
    <t>≤6" Sewer Main Replacement</t>
  </si>
  <si>
    <t>6"&lt;D≤14" Sewer Main Replacement</t>
  </si>
  <si>
    <t>14"&lt;D≤20" Sewer Main Replacement</t>
  </si>
  <si>
    <t>20"&lt;D≤30" Sewer Main Replacement</t>
  </si>
  <si>
    <t>30"&lt;D≤42" Sewer Main Replacement</t>
  </si>
  <si>
    <t>42"&lt;D≤54" Sewer Main Replacement</t>
  </si>
  <si>
    <t>54"&lt;D≤66" Sewer Main Replacement</t>
  </si>
  <si>
    <t>Prompt Payment Discounts</t>
  </si>
  <si>
    <t>1% - 20 Days, Net 30</t>
  </si>
  <si>
    <t xml:space="preserve">  - Will be applied to all sections</t>
  </si>
  <si>
    <t>2% - 15 Days, Net 30</t>
  </si>
  <si>
    <t xml:space="preserve">  - Must be filled out in Section A</t>
  </si>
  <si>
    <t>Net 30</t>
  </si>
  <si>
    <t>SECTION C - WATER AND SEWER HOUSE CONNECTION</t>
  </si>
  <si>
    <t xml:space="preserve">Standby (Reduced Crew)
(E) </t>
  </si>
  <si>
    <t>≤2" Water House Connection</t>
  </si>
  <si>
    <t>2"&lt;D≤4" Water House Connection</t>
  </si>
  <si>
    <t>4"&lt;D≤6" Water House Connection</t>
  </si>
  <si>
    <t>6"&lt;D≤8" Water House Connection</t>
  </si>
  <si>
    <t>&gt;8" Water House Connection</t>
  </si>
  <si>
    <t>≤4" Sewer House Connection</t>
  </si>
  <si>
    <t>4"&lt;D≤6" Sewer House Connection</t>
  </si>
  <si>
    <t>6"&lt;D≤10" Sewer House Connection</t>
  </si>
  <si>
    <t>&gt;10" Sewer House Connection</t>
  </si>
  <si>
    <t>SECTION D - MANHOLE</t>
  </si>
  <si>
    <t>4' Manhole</t>
  </si>
  <si>
    <t>5' Manhole</t>
  </si>
  <si>
    <t>6' Manhole</t>
  </si>
  <si>
    <t>&gt;6' Manhole</t>
  </si>
  <si>
    <t>SECTION E - DIRECT LABOR CONSTRUCTION UNITS</t>
  </si>
  <si>
    <t>Labor ($)</t>
  </si>
  <si>
    <t>Emergency (A)</t>
  </si>
  <si>
    <t>Urgent
(B)</t>
  </si>
  <si>
    <t>Master Electrician</t>
  </si>
  <si>
    <t>HR</t>
  </si>
  <si>
    <t>Working Supervisor / Journeyman Electrician</t>
  </si>
  <si>
    <t>Electrician</t>
  </si>
  <si>
    <t>Apprentice Electrician / Helper</t>
  </si>
  <si>
    <t xml:space="preserve">Licensed Surveyor </t>
  </si>
  <si>
    <t>Field Crew with Licensed Surveyor</t>
  </si>
  <si>
    <t xml:space="preserve">Supervisor as-needed </t>
  </si>
  <si>
    <t>Welder</t>
  </si>
  <si>
    <t>Welding Inspector</t>
  </si>
  <si>
    <t>Laborer</t>
  </si>
  <si>
    <t xml:space="preserve">Geotechnical Services as-needed </t>
  </si>
  <si>
    <t xml:space="preserve">Confined space rescue 1 person crew </t>
  </si>
  <si>
    <t xml:space="preserve">Confined space rescue 2 person crew </t>
  </si>
  <si>
    <t xml:space="preserve">Confined space rescue 3 person crew </t>
  </si>
  <si>
    <t xml:space="preserve">Confined space rescue 4 person crew </t>
  </si>
  <si>
    <t>Daily Rate</t>
  </si>
  <si>
    <t>Daily Rates shall be calculated as 8 hours or greater.  Hourly, Daily Rates shall be all inclusive.</t>
  </si>
  <si>
    <t>Weighted  Bid</t>
  </si>
  <si>
    <t>Section A</t>
  </si>
  <si>
    <t>Emergency - Roadway and ROW</t>
  </si>
  <si>
    <t>Urgent - Roadway and ROW</t>
  </si>
  <si>
    <t>Standby Reduced Crew</t>
  </si>
  <si>
    <t>Section B</t>
  </si>
  <si>
    <t>Section C</t>
  </si>
  <si>
    <t>Section D</t>
  </si>
  <si>
    <t>Section E</t>
  </si>
  <si>
    <t>SECTION</t>
  </si>
  <si>
    <t>Section A W&amp;S_REPAIR</t>
  </si>
  <si>
    <t>Section B W&amp;S_REPLACEMENT</t>
  </si>
  <si>
    <t>Section C W&amp;S_HOUSE_CONN</t>
  </si>
  <si>
    <t>Section D MH</t>
  </si>
  <si>
    <t>Section E LABOR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</si>
</sst>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[$$-409]* #,##0.00_);_([$$-409]* \(#,##0.00\);_([$$-409]* &quot;-&quot;??_);_(@_)"/>
    <numFmt numFmtId="166" formatCode="&quot;$&quot;#,##0.00"/>
  </numFmts>
  <fonts count="2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Times New Roman"/>
      <family val="1"/>
    </font>
    <font>
      <i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FCFCF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19">
    <xf numFmtId="0" fontId="0" fillId="0" borderId="0" xfId="0"/>
    <xf numFmtId="164" fontId="5" fillId="0" borderId="1" xfId="0" applyNumberFormat="1" applyFont="1" applyBorder="1"/>
    <xf numFmtId="0" fontId="5" fillId="0" borderId="0" xfId="0" applyFont="1"/>
    <xf numFmtId="165" fontId="5" fillId="0" borderId="1" xfId="0" applyNumberFormat="1" applyFont="1" applyBorder="1"/>
    <xf numFmtId="0" fontId="5" fillId="0" borderId="5" xfId="0" applyFont="1" applyBorder="1"/>
    <xf numFmtId="164" fontId="5" fillId="4" borderId="1" xfId="0" applyNumberFormat="1" applyFont="1" applyFill="1" applyBorder="1"/>
    <xf numFmtId="0" fontId="9" fillId="0" borderId="0" xfId="0" applyFont="1" applyBorder="1" applyProtection="1"/>
    <xf numFmtId="0" fontId="12" fillId="0" borderId="1" xfId="2" applyFont="1" applyBorder="1" applyAlignment="1" applyProtection="1">
      <alignment horizontal="center" vertical="center" wrapText="1"/>
    </xf>
    <xf numFmtId="0" fontId="12" fillId="0" borderId="1" xfId="2" applyFont="1" applyBorder="1" applyAlignment="1" applyProtection="1">
      <alignment horizontal="left" vertical="center" wrapText="1"/>
    </xf>
    <xf numFmtId="0" fontId="13" fillId="0" borderId="1" xfId="3" applyFont="1" applyBorder="1" applyAlignment="1" applyProtection="1">
      <alignment horizontal="center" vertical="center" wrapText="1"/>
    </xf>
    <xf numFmtId="0" fontId="12" fillId="0" borderId="1" xfId="3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left"/>
    </xf>
    <xf numFmtId="0" fontId="9" fillId="0" borderId="1" xfId="0" applyFont="1" applyBorder="1" applyProtection="1"/>
    <xf numFmtId="0" fontId="13" fillId="0" borderId="1" xfId="9" applyFont="1" applyFill="1" applyBorder="1" applyAlignment="1" applyProtection="1">
      <alignment horizontal="left" vertical="center" wrapText="1"/>
    </xf>
    <xf numFmtId="0" fontId="9" fillId="0" borderId="0" xfId="0" applyFont="1" applyFill="1" applyBorder="1" applyProtection="1"/>
    <xf numFmtId="0" fontId="13" fillId="0" borderId="0" xfId="0" applyFont="1" applyBorder="1" applyAlignment="1" applyProtection="1">
      <alignment horizontal="center" vertical="center"/>
    </xf>
    <xf numFmtId="1" fontId="15" fillId="0" borderId="1" xfId="1" applyNumberFormat="1" applyFont="1" applyBorder="1" applyAlignment="1" applyProtection="1">
      <alignment horizontal="center" vertical="center" wrapText="1"/>
    </xf>
    <xf numFmtId="44" fontId="15" fillId="0" borderId="1" xfId="13" applyFont="1" applyBorder="1" applyAlignment="1" applyProtection="1">
      <alignment horizontal="center" vertical="center" wrapText="1"/>
    </xf>
    <xf numFmtId="0" fontId="16" fillId="0" borderId="1" xfId="3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 vertical="center"/>
    </xf>
    <xf numFmtId="1" fontId="17" fillId="0" borderId="0" xfId="0" applyNumberFormat="1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left" vertical="center"/>
    </xf>
    <xf numFmtId="166" fontId="9" fillId="0" borderId="0" xfId="0" applyNumberFormat="1" applyFont="1" applyFill="1" applyBorder="1" applyProtection="1"/>
    <xf numFmtId="1" fontId="13" fillId="0" borderId="0" xfId="0" applyNumberFormat="1" applyFont="1" applyBorder="1" applyAlignment="1" applyProtection="1">
      <alignment horizontal="center" vertical="center"/>
    </xf>
    <xf numFmtId="0" fontId="20" fillId="0" borderId="0" xfId="0" applyFont="1" applyBorder="1" applyProtection="1"/>
    <xf numFmtId="0" fontId="9" fillId="0" borderId="1" xfId="0" applyFont="1" applyBorder="1" applyAlignment="1" applyProtection="1">
      <alignment horizontal="left"/>
    </xf>
    <xf numFmtId="0" fontId="5" fillId="0" borderId="8" xfId="0" applyFont="1" applyBorder="1"/>
    <xf numFmtId="164" fontId="6" fillId="0" borderId="9" xfId="0" applyNumberFormat="1" applyFont="1" applyBorder="1"/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0" borderId="11" xfId="0" applyFont="1" applyBorder="1"/>
    <xf numFmtId="164" fontId="5" fillId="4" borderId="12" xfId="0" applyNumberFormat="1" applyFont="1" applyFill="1" applyBorder="1"/>
    <xf numFmtId="165" fontId="5" fillId="4" borderId="12" xfId="0" applyNumberFormat="1" applyFont="1" applyFill="1" applyBorder="1"/>
    <xf numFmtId="0" fontId="5" fillId="0" borderId="13" xfId="0" applyFont="1" applyBorder="1"/>
    <xf numFmtId="0" fontId="5" fillId="0" borderId="14" xfId="0" applyFont="1" applyBorder="1"/>
    <xf numFmtId="165" fontId="7" fillId="2" borderId="14" xfId="0" applyNumberFormat="1" applyFont="1" applyFill="1" applyBorder="1"/>
    <xf numFmtId="165" fontId="7" fillId="2" borderId="15" xfId="0" applyNumberFormat="1" applyFont="1" applyFill="1" applyBorder="1"/>
    <xf numFmtId="0" fontId="5" fillId="0" borderId="5" xfId="0" applyFont="1" applyBorder="1" applyAlignment="1">
      <alignment horizontal="center"/>
    </xf>
    <xf numFmtId="0" fontId="6" fillId="0" borderId="17" xfId="0" applyFont="1" applyBorder="1"/>
    <xf numFmtId="0" fontId="12" fillId="0" borderId="0" xfId="2" applyFont="1" applyBorder="1" applyAlignment="1" applyProtection="1">
      <alignment horizontal="center" vertical="center" wrapText="1"/>
    </xf>
    <xf numFmtId="0" fontId="13" fillId="0" borderId="0" xfId="9" applyFont="1" applyFill="1" applyBorder="1" applyAlignment="1" applyProtection="1">
      <alignment horizontal="left" vertical="center" wrapText="1"/>
    </xf>
    <xf numFmtId="166" fontId="13" fillId="0" borderId="0" xfId="1" applyNumberFormat="1" applyFont="1" applyFill="1" applyBorder="1" applyAlignment="1" applyProtection="1">
      <alignment horizontal="center" vertical="center"/>
    </xf>
    <xf numFmtId="1" fontId="15" fillId="0" borderId="0" xfId="1" applyNumberFormat="1" applyFont="1" applyFill="1" applyBorder="1" applyAlignment="1" applyProtection="1">
      <alignment horizontal="center" vertical="center" wrapText="1"/>
    </xf>
    <xf numFmtId="44" fontId="15" fillId="0" borderId="0" xfId="13" applyFont="1" applyFill="1" applyBorder="1" applyAlignment="1" applyProtection="1">
      <alignment horizontal="center" vertical="center" wrapText="1"/>
    </xf>
    <xf numFmtId="0" fontId="12" fillId="0" borderId="0" xfId="3" applyFont="1" applyFill="1" applyBorder="1" applyAlignment="1" applyProtection="1">
      <alignment horizontal="center" vertical="center" wrapText="1"/>
    </xf>
    <xf numFmtId="0" fontId="19" fillId="0" borderId="0" xfId="0" applyFont="1"/>
    <xf numFmtId="0" fontId="22" fillId="0" borderId="17" xfId="0" applyFont="1" applyBorder="1"/>
    <xf numFmtId="0" fontId="19" fillId="0" borderId="9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23" fillId="0" borderId="18" xfId="0" applyFont="1" applyBorder="1"/>
    <xf numFmtId="0" fontId="23" fillId="0" borderId="19" xfId="0" applyFont="1" applyBorder="1"/>
    <xf numFmtId="44" fontId="13" fillId="5" borderId="1" xfId="1" applyNumberFormat="1" applyFont="1" applyFill="1" applyBorder="1" applyAlignment="1" applyProtection="1">
      <alignment horizontal="center" vertical="center"/>
      <protection locked="0"/>
    </xf>
    <xf numFmtId="166" fontId="13" fillId="5" borderId="1" xfId="1" applyNumberFormat="1" applyFont="1" applyFill="1" applyBorder="1" applyAlignment="1" applyProtection="1">
      <alignment horizontal="center" vertical="center"/>
      <protection locked="0"/>
    </xf>
    <xf numFmtId="0" fontId="5" fillId="5" borderId="27" xfId="0" applyFont="1" applyFill="1" applyBorder="1" applyAlignment="1" applyProtection="1">
      <alignment horizontal="center"/>
      <protection locked="0"/>
    </xf>
    <xf numFmtId="0" fontId="5" fillId="5" borderId="16" xfId="0" applyFont="1" applyFill="1" applyBorder="1" applyAlignment="1" applyProtection="1">
      <alignment horizontal="center"/>
      <protection locked="0"/>
    </xf>
    <xf numFmtId="0" fontId="5" fillId="5" borderId="30" xfId="0" applyFont="1" applyFill="1" applyBorder="1" applyAlignment="1" applyProtection="1">
      <alignment horizontal="center"/>
      <protection locked="0"/>
    </xf>
    <xf numFmtId="0" fontId="9" fillId="0" borderId="0" xfId="0" applyFont="1" applyBorder="1" applyProtection="1"/>
    <xf numFmtId="1" fontId="13" fillId="0" borderId="1" xfId="1" applyNumberFormat="1" applyFont="1" applyBorder="1" applyAlignment="1" applyProtection="1">
      <alignment horizontal="center" vertical="center" wrapText="1"/>
    </xf>
    <xf numFmtId="44" fontId="13" fillId="0" borderId="1" xfId="13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165" fontId="13" fillId="5" borderId="1" xfId="1" applyNumberFormat="1" applyFont="1" applyFill="1" applyBorder="1" applyAlignment="1" applyProtection="1">
      <alignment horizontal="center" vertical="center"/>
      <protection locked="0"/>
    </xf>
    <xf numFmtId="1" fontId="19" fillId="0" borderId="0" xfId="0" applyNumberFormat="1" applyFont="1"/>
    <xf numFmtId="0" fontId="12" fillId="0" borderId="1" xfId="0" applyFont="1" applyBorder="1" applyAlignment="1">
      <alignment horizontal="center" vertical="center" wrapText="1"/>
    </xf>
    <xf numFmtId="0" fontId="12" fillId="6" borderId="1" xfId="0" applyFont="1" applyFill="1" applyBorder="1" applyAlignment="1" applyProtection="1">
      <alignment horizontal="left" vertical="center"/>
    </xf>
    <xf numFmtId="0" fontId="12" fillId="6" borderId="1" xfId="0" applyFont="1" applyFill="1" applyBorder="1" applyAlignment="1">
      <alignment horizontal="left" vertical="center"/>
    </xf>
    <xf numFmtId="0" fontId="9" fillId="6" borderId="1" xfId="0" applyFont="1" applyFill="1" applyBorder="1" applyProtection="1"/>
    <xf numFmtId="44" fontId="10" fillId="7" borderId="1" xfId="13" applyFont="1" applyFill="1" applyBorder="1" applyAlignment="1" applyProtection="1">
      <alignment horizontal="center" vertical="center" wrapText="1"/>
    </xf>
    <xf numFmtId="0" fontId="11" fillId="7" borderId="7" xfId="3" applyFont="1" applyFill="1" applyBorder="1" applyAlignment="1" applyProtection="1">
      <alignment horizontal="center" vertical="center" wrapText="1"/>
    </xf>
    <xf numFmtId="43" fontId="10" fillId="7" borderId="1" xfId="1" applyFont="1" applyFill="1" applyBorder="1" applyAlignment="1" applyProtection="1">
      <alignment horizontal="center" vertical="center" wrapText="1"/>
    </xf>
    <xf numFmtId="0" fontId="11" fillId="7" borderId="1" xfId="2" applyFont="1" applyFill="1" applyBorder="1" applyAlignment="1" applyProtection="1">
      <alignment horizontal="left" vertical="center" wrapText="1"/>
    </xf>
    <xf numFmtId="0" fontId="10" fillId="7" borderId="1" xfId="2" applyFont="1" applyFill="1" applyBorder="1" applyAlignment="1" applyProtection="1">
      <alignment vertical="center" wrapText="1"/>
      <protection hidden="1"/>
    </xf>
    <xf numFmtId="0" fontId="10" fillId="7" borderId="1" xfId="2" applyFont="1" applyFill="1" applyBorder="1" applyAlignment="1" applyProtection="1">
      <alignment horizontal="center" vertical="center" wrapText="1"/>
      <protection hidden="1"/>
    </xf>
    <xf numFmtId="44" fontId="14" fillId="7" borderId="1" xfId="13" applyFont="1" applyFill="1" applyBorder="1" applyAlignment="1" applyProtection="1">
      <alignment horizontal="center" vertical="center" wrapText="1"/>
    </xf>
    <xf numFmtId="0" fontId="14" fillId="7" borderId="1" xfId="2" applyFont="1" applyFill="1" applyBorder="1" applyAlignment="1" applyProtection="1">
      <alignment horizontal="center" vertical="center" wrapText="1"/>
    </xf>
    <xf numFmtId="0" fontId="9" fillId="7" borderId="1" xfId="0" applyFont="1" applyFill="1" applyBorder="1" applyProtection="1"/>
    <xf numFmtId="166" fontId="9" fillId="7" borderId="1" xfId="0" applyNumberFormat="1" applyFont="1" applyFill="1" applyBorder="1" applyProtection="1"/>
    <xf numFmtId="166" fontId="13" fillId="7" borderId="1" xfId="1" applyNumberFormat="1" applyFont="1" applyFill="1" applyBorder="1" applyAlignment="1" applyProtection="1">
      <alignment horizontal="center" vertical="center"/>
    </xf>
    <xf numFmtId="1" fontId="15" fillId="7" borderId="1" xfId="1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vertical="center"/>
    </xf>
    <xf numFmtId="0" fontId="6" fillId="7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65" fontId="5" fillId="0" borderId="1" xfId="0" applyNumberFormat="1" applyFont="1" applyBorder="1" applyAlignment="1">
      <alignment vertical="center"/>
    </xf>
    <xf numFmtId="0" fontId="5" fillId="7" borderId="1" xfId="0" applyFont="1" applyFill="1" applyBorder="1" applyAlignment="1">
      <alignment vertical="center"/>
    </xf>
    <xf numFmtId="165" fontId="7" fillId="7" borderId="1" xfId="0" applyNumberFormat="1" applyFont="1" applyFill="1" applyBorder="1" applyAlignment="1">
      <alignment vertical="center"/>
    </xf>
    <xf numFmtId="10" fontId="6" fillId="7" borderId="1" xfId="0" applyNumberFormat="1" applyFont="1" applyFill="1" applyBorder="1" applyAlignment="1">
      <alignment vertical="center"/>
    </xf>
    <xf numFmtId="10" fontId="5" fillId="0" borderId="1" xfId="0" applyNumberFormat="1" applyFont="1" applyBorder="1" applyAlignment="1">
      <alignment vertical="center"/>
    </xf>
    <xf numFmtId="0" fontId="13" fillId="6" borderId="1" xfId="0" applyFont="1" applyFill="1" applyBorder="1" applyAlignment="1">
      <alignment horizontal="left" vertical="center"/>
    </xf>
    <xf numFmtId="0" fontId="10" fillId="7" borderId="1" xfId="2" applyFont="1" applyFill="1" applyBorder="1" applyAlignment="1" applyProtection="1">
      <alignment horizontal="center" vertical="center" wrapText="1"/>
    </xf>
    <xf numFmtId="0" fontId="11" fillId="7" borderId="1" xfId="2" applyFont="1" applyFill="1" applyBorder="1" applyAlignment="1" applyProtection="1">
      <alignment horizontal="center" vertical="center" wrapText="1"/>
    </xf>
    <xf numFmtId="0" fontId="21" fillId="0" borderId="18" xfId="0" applyFont="1" applyBorder="1" applyAlignment="1">
      <alignment wrapText="1"/>
    </xf>
    <xf numFmtId="0" fontId="21" fillId="0" borderId="19" xfId="0" applyFont="1" applyBorder="1" applyAlignment="1">
      <alignment wrapText="1"/>
    </xf>
    <xf numFmtId="0" fontId="10" fillId="7" borderId="1" xfId="2" applyFont="1" applyFill="1" applyBorder="1" applyAlignment="1" applyProtection="1">
      <alignment horizontal="center" vertical="center" wrapText="1"/>
    </xf>
    <xf numFmtId="0" fontId="8" fillId="0" borderId="2" xfId="2" applyFont="1" applyBorder="1" applyAlignment="1" applyProtection="1">
      <alignment horizontal="center" vertical="center" wrapText="1"/>
    </xf>
    <xf numFmtId="0" fontId="10" fillId="7" borderId="3" xfId="2" applyFont="1" applyFill="1" applyBorder="1" applyAlignment="1" applyProtection="1">
      <alignment horizontal="center" vertical="center" wrapText="1"/>
      <protection hidden="1"/>
    </xf>
    <xf numFmtId="0" fontId="10" fillId="7" borderId="6" xfId="2" applyFont="1" applyFill="1" applyBorder="1" applyAlignment="1" applyProtection="1">
      <alignment horizontal="center" vertical="center" wrapText="1"/>
      <protection hidden="1"/>
    </xf>
    <xf numFmtId="0" fontId="10" fillId="7" borderId="4" xfId="2" applyFont="1" applyFill="1" applyBorder="1" applyAlignment="1" applyProtection="1">
      <alignment horizontal="center" vertical="center" wrapText="1"/>
      <protection hidden="1"/>
    </xf>
    <xf numFmtId="0" fontId="5" fillId="0" borderId="31" xfId="0" applyFont="1" applyBorder="1" applyAlignment="1">
      <alignment horizontal="left"/>
    </xf>
    <xf numFmtId="0" fontId="5" fillId="0" borderId="32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0" fontId="5" fillId="0" borderId="2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left"/>
    </xf>
    <xf numFmtId="0" fontId="19" fillId="0" borderId="15" xfId="0" applyFont="1" applyBorder="1" applyAlignment="1">
      <alignment horizontal="left"/>
    </xf>
    <xf numFmtId="0" fontId="19" fillId="0" borderId="20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9" fillId="0" borderId="9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12" xfId="0" applyFont="1" applyBorder="1" applyAlignment="1">
      <alignment horizontal="left"/>
    </xf>
    <xf numFmtId="0" fontId="11" fillId="7" borderId="1" xfId="2" applyFont="1" applyFill="1" applyBorder="1" applyAlignment="1" applyProtection="1">
      <alignment horizontal="center" vertical="center" wrapText="1"/>
    </xf>
    <xf numFmtId="0" fontId="11" fillId="7" borderId="1" xfId="3" applyFont="1" applyFill="1" applyBorder="1" applyAlignment="1" applyProtection="1">
      <alignment horizontal="center" vertical="center" wrapText="1"/>
    </xf>
    <xf numFmtId="0" fontId="18" fillId="0" borderId="33" xfId="0" applyFont="1" applyBorder="1" applyAlignment="1" applyProtection="1">
      <alignment horizontal="left" vertical="center" wrapText="1"/>
    </xf>
  </cellXfs>
  <cellStyles count="14">
    <cellStyle name="Comma" xfId="1" builtinId="3"/>
    <cellStyle name="Comma 2" xfId="4" xr:uid="{00000000-0005-0000-0000-000001000000}"/>
    <cellStyle name="Comma 3" xfId="5" xr:uid="{00000000-0005-0000-0000-000002000000}"/>
    <cellStyle name="Currency" xfId="13" builtinId="4"/>
    <cellStyle name="Currency 2" xfId="6" xr:uid="{00000000-0005-0000-0000-000003000000}"/>
    <cellStyle name="Currency 3" xfId="7" xr:uid="{00000000-0005-0000-0000-000004000000}"/>
    <cellStyle name="Currency 4" xfId="8" xr:uid="{00000000-0005-0000-0000-000005000000}"/>
    <cellStyle name="Normal" xfId="0" builtinId="0"/>
    <cellStyle name="Normal 2" xfId="9" xr:uid="{00000000-0005-0000-0000-000007000000}"/>
    <cellStyle name="Normal 3" xfId="10" xr:uid="{00000000-0005-0000-0000-000008000000}"/>
    <cellStyle name="Normal_Pricing Sheet_03-11-14_FRP_Price" xfId="2" xr:uid="{00000000-0005-0000-0000-000009000000}"/>
    <cellStyle name="Normal_Pricing Sheet_03-11-14_FRP_Price_1091_PricingCompare_MPG" xfId="3" xr:uid="{00000000-0005-0000-0000-00000B000000}"/>
    <cellStyle name="Percent 2" xfId="11" xr:uid="{00000000-0005-0000-0000-00000D000000}"/>
    <cellStyle name="Percent 2 2" xfId="12" xr:uid="{00000000-0005-0000-0000-00000E000000}"/>
  </cellStyles>
  <dxfs count="0"/>
  <tableStyles count="0" defaultTableStyle="TableStyleMedium2" defaultPivotStyle="PivotStyleLight16"/>
  <colors>
    <mruColors>
      <color rgb="FFCFCFCF"/>
      <color rgb="FFF0F0F0"/>
      <color rgb="FFABABAB"/>
      <color rgb="FF949494"/>
      <color rgb="FF808080"/>
      <color rgb="FFE2E2E2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DF70B-3B50-4D39-A92D-81BA99137569}">
  <sheetPr>
    <tabColor rgb="FF00B050"/>
  </sheetPr>
  <dimension ref="A1:D7"/>
  <sheetViews>
    <sheetView zoomScaleNormal="100" workbookViewId="0">
      <selection activeCell="C16" sqref="C16"/>
    </sheetView>
  </sheetViews>
  <sheetFormatPr defaultColWidth="9.28515625" defaultRowHeight="24.95" customHeight="1" x14ac:dyDescent="0.25"/>
  <cols>
    <col min="1" max="1" width="29.28515625" style="80" customWidth="1"/>
    <col min="2" max="2" width="17.5703125" style="80" customWidth="1"/>
    <col min="3" max="3" width="21.5703125" style="80" customWidth="1"/>
    <col min="4" max="4" width="20.7109375" style="80" customWidth="1"/>
    <col min="5" max="16384" width="9.28515625" style="80"/>
  </cols>
  <sheetData>
    <row r="1" spans="1:4" ht="24.95" customHeight="1" x14ac:dyDescent="0.25">
      <c r="A1" s="81" t="s">
        <v>110</v>
      </c>
      <c r="B1" s="86">
        <f>SUBTOTAL(9,B2:B6)</f>
        <v>1</v>
      </c>
      <c r="C1" s="81" t="s">
        <v>16</v>
      </c>
      <c r="D1" s="81" t="s">
        <v>101</v>
      </c>
    </row>
    <row r="2" spans="1:4" ht="24.95" customHeight="1" x14ac:dyDescent="0.25">
      <c r="A2" s="82" t="s">
        <v>111</v>
      </c>
      <c r="B2" s="87">
        <v>0.75</v>
      </c>
      <c r="C2" s="83">
        <f>'Section A W&amp;S_REPAIR'!O2</f>
        <v>0</v>
      </c>
      <c r="D2" s="83">
        <f t="shared" ref="D2" si="0">C2*B2</f>
        <v>0</v>
      </c>
    </row>
    <row r="3" spans="1:4" ht="24.95" customHeight="1" x14ac:dyDescent="0.25">
      <c r="A3" s="82" t="s">
        <v>112</v>
      </c>
      <c r="B3" s="87">
        <v>0.15</v>
      </c>
      <c r="C3" s="83">
        <f>'Section B W&amp;S_REPLACEMENT'!O2</f>
        <v>0</v>
      </c>
      <c r="D3" s="83">
        <f t="shared" ref="D3:D5" si="1">C3*B3</f>
        <v>0</v>
      </c>
    </row>
    <row r="4" spans="1:4" ht="24.95" customHeight="1" x14ac:dyDescent="0.25">
      <c r="A4" s="82" t="s">
        <v>113</v>
      </c>
      <c r="B4" s="87">
        <v>7.0000000000000007E-2</v>
      </c>
      <c r="C4" s="83">
        <f>'Section C W&amp;S_HOUSE_CONN'!O2</f>
        <v>0</v>
      </c>
      <c r="D4" s="83">
        <f t="shared" si="1"/>
        <v>0</v>
      </c>
    </row>
    <row r="5" spans="1:4" ht="24.95" customHeight="1" x14ac:dyDescent="0.25">
      <c r="A5" s="82" t="s">
        <v>114</v>
      </c>
      <c r="B5" s="87">
        <v>0.02</v>
      </c>
      <c r="C5" s="83">
        <f>'Section D MH'!O2</f>
        <v>0</v>
      </c>
      <c r="D5" s="83">
        <f t="shared" si="1"/>
        <v>0</v>
      </c>
    </row>
    <row r="6" spans="1:4" ht="24.95" customHeight="1" x14ac:dyDescent="0.25">
      <c r="A6" s="82" t="s">
        <v>115</v>
      </c>
      <c r="B6" s="87">
        <v>0.01</v>
      </c>
      <c r="C6" s="83">
        <f>'Section E LABOR'!H2</f>
        <v>0</v>
      </c>
      <c r="D6" s="83">
        <f t="shared" ref="D6" si="2">C6*B6</f>
        <v>0</v>
      </c>
    </row>
    <row r="7" spans="1:4" ht="24.95" customHeight="1" x14ac:dyDescent="0.25">
      <c r="A7" s="84"/>
      <c r="B7" s="84"/>
      <c r="C7" s="85">
        <f>SUM(C2:C6)</f>
        <v>0</v>
      </c>
      <c r="D7" s="85">
        <f>SUM(D2:D6)</f>
        <v>0</v>
      </c>
    </row>
  </sheetData>
  <autoFilter ref="A1:D7" xr:uid="{8A4CB081-BDC0-4F6B-9ABB-577993901B60}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56726-4503-4BD8-93A8-B6D04CBCCB80}">
  <sheetPr codeName="Sheet2">
    <tabColor rgb="FFFF0000"/>
  </sheetPr>
  <dimension ref="A1:O67"/>
  <sheetViews>
    <sheetView zoomScaleNormal="100" zoomScaleSheetLayoutView="100" workbookViewId="0">
      <selection activeCell="E9" sqref="E9:I20"/>
    </sheetView>
  </sheetViews>
  <sheetFormatPr defaultColWidth="8.7109375" defaultRowHeight="12.75" x14ac:dyDescent="0.2"/>
  <cols>
    <col min="1" max="1" width="5.5703125" style="6" customWidth="1"/>
    <col min="2" max="2" width="27.28515625" style="6" customWidth="1"/>
    <col min="3" max="3" width="10.7109375" style="6" customWidth="1"/>
    <col min="4" max="4" width="6.7109375" style="14" customWidth="1"/>
    <col min="5" max="9" width="12.7109375" style="14" customWidth="1"/>
    <col min="10" max="14" width="5.7109375" style="15" customWidth="1"/>
    <col min="15" max="15" width="15.28515625" style="15" customWidth="1"/>
    <col min="16" max="16384" width="8.7109375" style="6"/>
  </cols>
  <sheetData>
    <row r="1" spans="1:15" ht="19.899999999999999" customHeight="1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</row>
    <row r="2" spans="1:15" ht="14.65" customHeight="1" x14ac:dyDescent="0.2">
      <c r="A2" s="93"/>
      <c r="B2" s="93"/>
      <c r="C2" s="93"/>
      <c r="D2" s="93"/>
      <c r="E2" s="93" t="s">
        <v>1</v>
      </c>
      <c r="F2" s="93"/>
      <c r="G2" s="93"/>
      <c r="H2" s="93"/>
      <c r="I2" s="93"/>
      <c r="J2" s="95"/>
      <c r="K2" s="96"/>
      <c r="L2" s="96"/>
      <c r="M2" s="96"/>
      <c r="N2" s="97"/>
      <c r="O2" s="68">
        <f>SUM(O4:O63)</f>
        <v>0</v>
      </c>
    </row>
    <row r="3" spans="1:15" ht="43.15" customHeight="1" x14ac:dyDescent="0.2">
      <c r="A3" s="90" t="s">
        <v>2</v>
      </c>
      <c r="B3" s="90" t="s">
        <v>3</v>
      </c>
      <c r="C3" s="69" t="s">
        <v>4</v>
      </c>
      <c r="D3" s="90" t="s">
        <v>5</v>
      </c>
      <c r="E3" s="70" t="s">
        <v>6</v>
      </c>
      <c r="F3" s="70" t="s">
        <v>7</v>
      </c>
      <c r="G3" s="70" t="s">
        <v>8</v>
      </c>
      <c r="H3" s="70" t="s">
        <v>9</v>
      </c>
      <c r="I3" s="70" t="s">
        <v>10</v>
      </c>
      <c r="J3" s="89" t="s">
        <v>11</v>
      </c>
      <c r="K3" s="89" t="s">
        <v>12</v>
      </c>
      <c r="L3" s="89" t="s">
        <v>13</v>
      </c>
      <c r="M3" s="89" t="s">
        <v>14</v>
      </c>
      <c r="N3" s="89" t="s">
        <v>15</v>
      </c>
      <c r="O3" s="89" t="s">
        <v>16</v>
      </c>
    </row>
    <row r="4" spans="1:15" x14ac:dyDescent="0.2">
      <c r="A4" s="7">
        <v>1</v>
      </c>
      <c r="B4" s="8" t="s">
        <v>17</v>
      </c>
      <c r="C4" s="9" t="s">
        <v>18</v>
      </c>
      <c r="D4" s="10" t="s">
        <v>19</v>
      </c>
      <c r="E4" s="52"/>
      <c r="F4" s="52"/>
      <c r="G4" s="52"/>
      <c r="H4" s="52"/>
      <c r="I4" s="53"/>
      <c r="J4" s="58">
        <v>300</v>
      </c>
      <c r="K4" s="58">
        <v>30</v>
      </c>
      <c r="L4" s="58">
        <v>100</v>
      </c>
      <c r="M4" s="58">
        <v>25</v>
      </c>
      <c r="N4" s="58">
        <v>1</v>
      </c>
      <c r="O4" s="59">
        <f>(E4*J4)+(F4*K4)+(G4*L4)+(H4*M4)+(I4*N4)</f>
        <v>0</v>
      </c>
    </row>
    <row r="5" spans="1:15" x14ac:dyDescent="0.2">
      <c r="A5" s="7">
        <v>2</v>
      </c>
      <c r="B5" s="8" t="s">
        <v>20</v>
      </c>
      <c r="C5" s="9" t="s">
        <v>18</v>
      </c>
      <c r="D5" s="10" t="s">
        <v>19</v>
      </c>
      <c r="E5" s="52"/>
      <c r="F5" s="52"/>
      <c r="G5" s="52"/>
      <c r="H5" s="52"/>
      <c r="I5" s="53"/>
      <c r="J5" s="58">
        <v>500</v>
      </c>
      <c r="K5" s="58">
        <v>25</v>
      </c>
      <c r="L5" s="58">
        <v>100</v>
      </c>
      <c r="M5" s="58">
        <v>20</v>
      </c>
      <c r="N5" s="58">
        <v>1</v>
      </c>
      <c r="O5" s="59">
        <f t="shared" ref="O5:O63" si="0">(E5*J5)+(F5*K5)+(G5*L5)+(H5*M5)+(I5*N5)</f>
        <v>0</v>
      </c>
    </row>
    <row r="6" spans="1:15" x14ac:dyDescent="0.2">
      <c r="A6" s="7">
        <v>3</v>
      </c>
      <c r="B6" s="8" t="s">
        <v>21</v>
      </c>
      <c r="C6" s="9" t="s">
        <v>18</v>
      </c>
      <c r="D6" s="10" t="s">
        <v>19</v>
      </c>
      <c r="E6" s="52"/>
      <c r="F6" s="52"/>
      <c r="G6" s="52"/>
      <c r="H6" s="52"/>
      <c r="I6" s="53"/>
      <c r="J6" s="58">
        <v>100</v>
      </c>
      <c r="K6" s="58">
        <v>5</v>
      </c>
      <c r="L6" s="58">
        <v>50</v>
      </c>
      <c r="M6" s="58">
        <v>10</v>
      </c>
      <c r="N6" s="58">
        <v>1</v>
      </c>
      <c r="O6" s="59">
        <f t="shared" si="0"/>
        <v>0</v>
      </c>
    </row>
    <row r="7" spans="1:15" x14ac:dyDescent="0.2">
      <c r="A7" s="7">
        <v>4</v>
      </c>
      <c r="B7" s="8" t="s">
        <v>22</v>
      </c>
      <c r="C7" s="9" t="s">
        <v>18</v>
      </c>
      <c r="D7" s="10" t="s">
        <v>19</v>
      </c>
      <c r="E7" s="52"/>
      <c r="F7" s="52"/>
      <c r="G7" s="52"/>
      <c r="H7" s="52"/>
      <c r="I7" s="53"/>
      <c r="J7" s="58">
        <v>50</v>
      </c>
      <c r="K7" s="58">
        <v>5</v>
      </c>
      <c r="L7" s="58">
        <v>50</v>
      </c>
      <c r="M7" s="58">
        <v>1</v>
      </c>
      <c r="N7" s="58">
        <v>1</v>
      </c>
      <c r="O7" s="59">
        <f t="shared" si="0"/>
        <v>0</v>
      </c>
    </row>
    <row r="8" spans="1:15" x14ac:dyDescent="0.2">
      <c r="A8" s="7">
        <v>5</v>
      </c>
      <c r="B8" s="8" t="s">
        <v>23</v>
      </c>
      <c r="C8" s="9" t="s">
        <v>18</v>
      </c>
      <c r="D8" s="10" t="s">
        <v>19</v>
      </c>
      <c r="E8" s="52"/>
      <c r="F8" s="52"/>
      <c r="G8" s="52"/>
      <c r="H8" s="52"/>
      <c r="I8" s="53"/>
      <c r="J8" s="58">
        <v>10</v>
      </c>
      <c r="K8" s="58">
        <v>2</v>
      </c>
      <c r="L8" s="58">
        <v>10</v>
      </c>
      <c r="M8" s="58">
        <v>5</v>
      </c>
      <c r="N8" s="58">
        <v>1</v>
      </c>
      <c r="O8" s="59">
        <f t="shared" si="0"/>
        <v>0</v>
      </c>
    </row>
    <row r="9" spans="1:15" x14ac:dyDescent="0.2">
      <c r="A9" s="7">
        <v>6</v>
      </c>
      <c r="B9" s="8" t="s">
        <v>24</v>
      </c>
      <c r="C9" s="9" t="s">
        <v>18</v>
      </c>
      <c r="D9" s="10" t="s">
        <v>19</v>
      </c>
      <c r="E9" s="52"/>
      <c r="F9" s="52"/>
      <c r="G9" s="52"/>
      <c r="H9" s="52"/>
      <c r="I9" s="53"/>
      <c r="J9" s="58">
        <v>10</v>
      </c>
      <c r="K9" s="58">
        <v>1</v>
      </c>
      <c r="L9" s="58">
        <v>1</v>
      </c>
      <c r="M9" s="58">
        <v>1</v>
      </c>
      <c r="N9" s="58">
        <v>1</v>
      </c>
      <c r="O9" s="59">
        <f t="shared" si="0"/>
        <v>0</v>
      </c>
    </row>
    <row r="10" spans="1:15" x14ac:dyDescent="0.2">
      <c r="A10" s="7">
        <v>7</v>
      </c>
      <c r="B10" s="8" t="s">
        <v>25</v>
      </c>
      <c r="C10" s="9" t="s">
        <v>18</v>
      </c>
      <c r="D10" s="10" t="s">
        <v>19</v>
      </c>
      <c r="E10" s="52"/>
      <c r="F10" s="52"/>
      <c r="G10" s="52"/>
      <c r="H10" s="52"/>
      <c r="I10" s="53"/>
      <c r="J10" s="58">
        <v>1</v>
      </c>
      <c r="K10" s="58">
        <v>1</v>
      </c>
      <c r="L10" s="58">
        <v>1</v>
      </c>
      <c r="M10" s="58">
        <v>1</v>
      </c>
      <c r="N10" s="58">
        <v>1</v>
      </c>
      <c r="O10" s="59">
        <f t="shared" si="0"/>
        <v>0</v>
      </c>
    </row>
    <row r="11" spans="1:15" x14ac:dyDescent="0.2">
      <c r="A11" s="7">
        <v>8</v>
      </c>
      <c r="B11" s="8" t="s">
        <v>17</v>
      </c>
      <c r="C11" s="10" t="s">
        <v>26</v>
      </c>
      <c r="D11" s="10" t="s">
        <v>19</v>
      </c>
      <c r="E11" s="52"/>
      <c r="F11" s="52"/>
      <c r="G11" s="52"/>
      <c r="H11" s="52"/>
      <c r="I11" s="53"/>
      <c r="J11" s="58">
        <v>30</v>
      </c>
      <c r="K11" s="58">
        <v>10</v>
      </c>
      <c r="L11" s="58">
        <v>25</v>
      </c>
      <c r="M11" s="58">
        <v>15</v>
      </c>
      <c r="N11" s="58">
        <v>1</v>
      </c>
      <c r="O11" s="59">
        <f t="shared" si="0"/>
        <v>0</v>
      </c>
    </row>
    <row r="12" spans="1:15" x14ac:dyDescent="0.2">
      <c r="A12" s="7">
        <v>9</v>
      </c>
      <c r="B12" s="8" t="s">
        <v>20</v>
      </c>
      <c r="C12" s="10" t="s">
        <v>26</v>
      </c>
      <c r="D12" s="10" t="s">
        <v>19</v>
      </c>
      <c r="E12" s="52"/>
      <c r="F12" s="52"/>
      <c r="G12" s="52"/>
      <c r="H12" s="52"/>
      <c r="I12" s="53"/>
      <c r="J12" s="58">
        <v>100</v>
      </c>
      <c r="K12" s="58">
        <v>20</v>
      </c>
      <c r="L12" s="58">
        <v>50</v>
      </c>
      <c r="M12" s="58">
        <v>10</v>
      </c>
      <c r="N12" s="58">
        <v>1</v>
      </c>
      <c r="O12" s="59">
        <f t="shared" si="0"/>
        <v>0</v>
      </c>
    </row>
    <row r="13" spans="1:15" x14ac:dyDescent="0.2">
      <c r="A13" s="7">
        <v>10</v>
      </c>
      <c r="B13" s="8" t="s">
        <v>21</v>
      </c>
      <c r="C13" s="10" t="s">
        <v>26</v>
      </c>
      <c r="D13" s="10" t="s">
        <v>19</v>
      </c>
      <c r="E13" s="52"/>
      <c r="F13" s="52"/>
      <c r="G13" s="52"/>
      <c r="H13" s="52"/>
      <c r="I13" s="53"/>
      <c r="J13" s="58">
        <v>20</v>
      </c>
      <c r="K13" s="58">
        <v>25</v>
      </c>
      <c r="L13" s="58">
        <v>30</v>
      </c>
      <c r="M13" s="58">
        <v>20</v>
      </c>
      <c r="N13" s="58">
        <v>1</v>
      </c>
      <c r="O13" s="59">
        <f t="shared" si="0"/>
        <v>0</v>
      </c>
    </row>
    <row r="14" spans="1:15" x14ac:dyDescent="0.2">
      <c r="A14" s="7">
        <v>11</v>
      </c>
      <c r="B14" s="8" t="s">
        <v>22</v>
      </c>
      <c r="C14" s="10" t="s">
        <v>26</v>
      </c>
      <c r="D14" s="10" t="s">
        <v>19</v>
      </c>
      <c r="E14" s="52"/>
      <c r="F14" s="52"/>
      <c r="G14" s="52"/>
      <c r="H14" s="52"/>
      <c r="I14" s="53"/>
      <c r="J14" s="58">
        <v>20</v>
      </c>
      <c r="K14" s="58">
        <v>10</v>
      </c>
      <c r="L14" s="58">
        <v>20</v>
      </c>
      <c r="M14" s="58">
        <v>15</v>
      </c>
      <c r="N14" s="58">
        <v>1</v>
      </c>
      <c r="O14" s="59">
        <f t="shared" si="0"/>
        <v>0</v>
      </c>
    </row>
    <row r="15" spans="1:15" x14ac:dyDescent="0.2">
      <c r="A15" s="7">
        <v>12</v>
      </c>
      <c r="B15" s="8" t="s">
        <v>23</v>
      </c>
      <c r="C15" s="10" t="s">
        <v>26</v>
      </c>
      <c r="D15" s="10" t="s">
        <v>19</v>
      </c>
      <c r="E15" s="52"/>
      <c r="F15" s="52"/>
      <c r="G15" s="52"/>
      <c r="H15" s="52"/>
      <c r="I15" s="53"/>
      <c r="J15" s="58">
        <v>5</v>
      </c>
      <c r="K15" s="58">
        <v>10</v>
      </c>
      <c r="L15" s="58">
        <v>10</v>
      </c>
      <c r="M15" s="58">
        <v>55</v>
      </c>
      <c r="N15" s="58">
        <v>1</v>
      </c>
      <c r="O15" s="59">
        <f t="shared" si="0"/>
        <v>0</v>
      </c>
    </row>
    <row r="16" spans="1:15" x14ac:dyDescent="0.2">
      <c r="A16" s="7">
        <v>13</v>
      </c>
      <c r="B16" s="8" t="s">
        <v>24</v>
      </c>
      <c r="C16" s="10" t="s">
        <v>26</v>
      </c>
      <c r="D16" s="10" t="s">
        <v>19</v>
      </c>
      <c r="E16" s="52"/>
      <c r="F16" s="52"/>
      <c r="G16" s="52"/>
      <c r="H16" s="52"/>
      <c r="I16" s="53"/>
      <c r="J16" s="58">
        <v>1</v>
      </c>
      <c r="K16" s="58">
        <v>1</v>
      </c>
      <c r="L16" s="58">
        <v>1</v>
      </c>
      <c r="M16" s="58">
        <v>1</v>
      </c>
      <c r="N16" s="58">
        <v>1</v>
      </c>
      <c r="O16" s="59">
        <f t="shared" si="0"/>
        <v>0</v>
      </c>
    </row>
    <row r="17" spans="1:15" x14ac:dyDescent="0.2">
      <c r="A17" s="7">
        <v>14</v>
      </c>
      <c r="B17" s="8" t="s">
        <v>25</v>
      </c>
      <c r="C17" s="10" t="s">
        <v>26</v>
      </c>
      <c r="D17" s="10" t="s">
        <v>19</v>
      </c>
      <c r="E17" s="52"/>
      <c r="F17" s="52"/>
      <c r="G17" s="52"/>
      <c r="H17" s="52"/>
      <c r="I17" s="53"/>
      <c r="J17" s="58">
        <v>1</v>
      </c>
      <c r="K17" s="58">
        <v>1</v>
      </c>
      <c r="L17" s="58">
        <v>1</v>
      </c>
      <c r="M17" s="58">
        <v>1</v>
      </c>
      <c r="N17" s="58">
        <v>1</v>
      </c>
      <c r="O17" s="59">
        <f t="shared" si="0"/>
        <v>0</v>
      </c>
    </row>
    <row r="18" spans="1:15" x14ac:dyDescent="0.2">
      <c r="A18" s="7">
        <v>15</v>
      </c>
      <c r="B18" s="8" t="s">
        <v>17</v>
      </c>
      <c r="C18" s="10" t="s">
        <v>27</v>
      </c>
      <c r="D18" s="10" t="s">
        <v>19</v>
      </c>
      <c r="E18" s="52"/>
      <c r="F18" s="52"/>
      <c r="G18" s="52"/>
      <c r="H18" s="52"/>
      <c r="I18" s="53"/>
      <c r="J18" s="58">
        <v>1</v>
      </c>
      <c r="K18" s="58">
        <v>2</v>
      </c>
      <c r="L18" s="58">
        <v>1</v>
      </c>
      <c r="M18" s="58">
        <v>1</v>
      </c>
      <c r="N18" s="58">
        <v>1</v>
      </c>
      <c r="O18" s="59">
        <f t="shared" si="0"/>
        <v>0</v>
      </c>
    </row>
    <row r="19" spans="1:15" x14ac:dyDescent="0.2">
      <c r="A19" s="7">
        <v>16</v>
      </c>
      <c r="B19" s="8" t="s">
        <v>20</v>
      </c>
      <c r="C19" s="10" t="s">
        <v>27</v>
      </c>
      <c r="D19" s="10" t="s">
        <v>19</v>
      </c>
      <c r="E19" s="52"/>
      <c r="F19" s="52"/>
      <c r="G19" s="52"/>
      <c r="H19" s="52"/>
      <c r="I19" s="53"/>
      <c r="J19" s="58">
        <v>1</v>
      </c>
      <c r="K19" s="58">
        <v>1</v>
      </c>
      <c r="L19" s="58">
        <v>5</v>
      </c>
      <c r="M19" s="58">
        <v>5</v>
      </c>
      <c r="N19" s="58">
        <v>1</v>
      </c>
      <c r="O19" s="59">
        <f t="shared" si="0"/>
        <v>0</v>
      </c>
    </row>
    <row r="20" spans="1:15" x14ac:dyDescent="0.2">
      <c r="A20" s="7">
        <v>17</v>
      </c>
      <c r="B20" s="8" t="s">
        <v>21</v>
      </c>
      <c r="C20" s="10" t="s">
        <v>27</v>
      </c>
      <c r="D20" s="10" t="s">
        <v>19</v>
      </c>
      <c r="E20" s="52"/>
      <c r="F20" s="52"/>
      <c r="G20" s="52"/>
      <c r="H20" s="52"/>
      <c r="I20" s="53"/>
      <c r="J20" s="58">
        <v>1</v>
      </c>
      <c r="K20" s="58">
        <v>2</v>
      </c>
      <c r="L20" s="58">
        <v>1</v>
      </c>
      <c r="M20" s="58">
        <v>1</v>
      </c>
      <c r="N20" s="58">
        <v>1</v>
      </c>
      <c r="O20" s="59">
        <f t="shared" si="0"/>
        <v>0</v>
      </c>
    </row>
    <row r="21" spans="1:15" x14ac:dyDescent="0.2">
      <c r="A21" s="7">
        <v>18</v>
      </c>
      <c r="B21" s="8" t="s">
        <v>22</v>
      </c>
      <c r="C21" s="10" t="s">
        <v>27</v>
      </c>
      <c r="D21" s="10" t="s">
        <v>19</v>
      </c>
      <c r="E21" s="52"/>
      <c r="F21" s="52"/>
      <c r="G21" s="52"/>
      <c r="H21" s="52"/>
      <c r="I21" s="53"/>
      <c r="J21" s="58">
        <v>1</v>
      </c>
      <c r="K21" s="58">
        <v>1</v>
      </c>
      <c r="L21" s="58">
        <v>1</v>
      </c>
      <c r="M21" s="58">
        <v>1</v>
      </c>
      <c r="N21" s="58">
        <v>1</v>
      </c>
      <c r="O21" s="59">
        <f t="shared" si="0"/>
        <v>0</v>
      </c>
    </row>
    <row r="22" spans="1:15" x14ac:dyDescent="0.2">
      <c r="A22" s="7">
        <v>19</v>
      </c>
      <c r="B22" s="8" t="s">
        <v>23</v>
      </c>
      <c r="C22" s="10" t="s">
        <v>27</v>
      </c>
      <c r="D22" s="10" t="s">
        <v>19</v>
      </c>
      <c r="E22" s="52"/>
      <c r="F22" s="52"/>
      <c r="G22" s="52"/>
      <c r="H22" s="52"/>
      <c r="I22" s="53"/>
      <c r="J22" s="58">
        <v>1</v>
      </c>
      <c r="K22" s="58">
        <v>1</v>
      </c>
      <c r="L22" s="58">
        <v>1</v>
      </c>
      <c r="M22" s="58">
        <v>1</v>
      </c>
      <c r="N22" s="58">
        <v>1</v>
      </c>
      <c r="O22" s="59">
        <f t="shared" si="0"/>
        <v>0</v>
      </c>
    </row>
    <row r="23" spans="1:15" x14ac:dyDescent="0.2">
      <c r="A23" s="7">
        <v>20</v>
      </c>
      <c r="B23" s="8" t="s">
        <v>24</v>
      </c>
      <c r="C23" s="10" t="s">
        <v>27</v>
      </c>
      <c r="D23" s="10" t="s">
        <v>19</v>
      </c>
      <c r="E23" s="52"/>
      <c r="F23" s="52"/>
      <c r="G23" s="52"/>
      <c r="H23" s="52"/>
      <c r="I23" s="53"/>
      <c r="J23" s="58">
        <v>1</v>
      </c>
      <c r="K23" s="58">
        <v>1</v>
      </c>
      <c r="L23" s="58">
        <v>1</v>
      </c>
      <c r="M23" s="58">
        <v>1</v>
      </c>
      <c r="N23" s="58">
        <v>1</v>
      </c>
      <c r="O23" s="59">
        <f t="shared" si="0"/>
        <v>0</v>
      </c>
    </row>
    <row r="24" spans="1:15" x14ac:dyDescent="0.2">
      <c r="A24" s="7">
        <v>21</v>
      </c>
      <c r="B24" s="8" t="s">
        <v>25</v>
      </c>
      <c r="C24" s="10" t="s">
        <v>27</v>
      </c>
      <c r="D24" s="10" t="s">
        <v>19</v>
      </c>
      <c r="E24" s="52"/>
      <c r="F24" s="52"/>
      <c r="G24" s="52"/>
      <c r="H24" s="52"/>
      <c r="I24" s="53"/>
      <c r="J24" s="58">
        <v>1</v>
      </c>
      <c r="K24" s="58">
        <v>1</v>
      </c>
      <c r="L24" s="58">
        <v>1</v>
      </c>
      <c r="M24" s="58">
        <v>1</v>
      </c>
      <c r="N24" s="58">
        <v>1</v>
      </c>
      <c r="O24" s="59">
        <f t="shared" si="0"/>
        <v>0</v>
      </c>
    </row>
    <row r="25" spans="1:15" x14ac:dyDescent="0.2">
      <c r="A25" s="7">
        <v>22</v>
      </c>
      <c r="B25" s="8" t="s">
        <v>17</v>
      </c>
      <c r="C25" s="10" t="s">
        <v>28</v>
      </c>
      <c r="D25" s="10" t="s">
        <v>19</v>
      </c>
      <c r="E25" s="52"/>
      <c r="F25" s="52"/>
      <c r="G25" s="52"/>
      <c r="H25" s="52"/>
      <c r="I25" s="53"/>
      <c r="J25" s="58">
        <v>1</v>
      </c>
      <c r="K25" s="58">
        <v>1</v>
      </c>
      <c r="L25" s="58">
        <v>1</v>
      </c>
      <c r="M25" s="58">
        <v>1</v>
      </c>
      <c r="N25" s="58">
        <v>1</v>
      </c>
      <c r="O25" s="59">
        <f t="shared" si="0"/>
        <v>0</v>
      </c>
    </row>
    <row r="26" spans="1:15" x14ac:dyDescent="0.2">
      <c r="A26" s="7">
        <v>23</v>
      </c>
      <c r="B26" s="8" t="s">
        <v>20</v>
      </c>
      <c r="C26" s="10" t="s">
        <v>28</v>
      </c>
      <c r="D26" s="10" t="s">
        <v>19</v>
      </c>
      <c r="E26" s="52"/>
      <c r="F26" s="52"/>
      <c r="G26" s="52"/>
      <c r="H26" s="52"/>
      <c r="I26" s="53"/>
      <c r="J26" s="58">
        <v>1</v>
      </c>
      <c r="K26" s="58">
        <v>1</v>
      </c>
      <c r="L26" s="58">
        <v>1</v>
      </c>
      <c r="M26" s="58">
        <v>1</v>
      </c>
      <c r="N26" s="58">
        <v>1</v>
      </c>
      <c r="O26" s="59">
        <f t="shared" si="0"/>
        <v>0</v>
      </c>
    </row>
    <row r="27" spans="1:15" x14ac:dyDescent="0.2">
      <c r="A27" s="7">
        <v>24</v>
      </c>
      <c r="B27" s="8" t="s">
        <v>21</v>
      </c>
      <c r="C27" s="10" t="s">
        <v>28</v>
      </c>
      <c r="D27" s="10" t="s">
        <v>19</v>
      </c>
      <c r="E27" s="52"/>
      <c r="F27" s="52"/>
      <c r="G27" s="52"/>
      <c r="H27" s="52"/>
      <c r="I27" s="53"/>
      <c r="J27" s="58">
        <v>1</v>
      </c>
      <c r="K27" s="58">
        <v>1</v>
      </c>
      <c r="L27" s="58">
        <v>1</v>
      </c>
      <c r="M27" s="58">
        <v>1</v>
      </c>
      <c r="N27" s="58">
        <v>1</v>
      </c>
      <c r="O27" s="59">
        <f t="shared" si="0"/>
        <v>0</v>
      </c>
    </row>
    <row r="28" spans="1:15" x14ac:dyDescent="0.2">
      <c r="A28" s="7">
        <v>25</v>
      </c>
      <c r="B28" s="8" t="s">
        <v>22</v>
      </c>
      <c r="C28" s="10" t="s">
        <v>28</v>
      </c>
      <c r="D28" s="10" t="s">
        <v>19</v>
      </c>
      <c r="E28" s="52"/>
      <c r="F28" s="52"/>
      <c r="G28" s="52"/>
      <c r="H28" s="52"/>
      <c r="I28" s="53"/>
      <c r="J28" s="58">
        <v>1</v>
      </c>
      <c r="K28" s="58">
        <v>1</v>
      </c>
      <c r="L28" s="58">
        <v>1</v>
      </c>
      <c r="M28" s="58">
        <v>1</v>
      </c>
      <c r="N28" s="58">
        <v>1</v>
      </c>
      <c r="O28" s="59">
        <f t="shared" si="0"/>
        <v>0</v>
      </c>
    </row>
    <row r="29" spans="1:15" x14ac:dyDescent="0.2">
      <c r="A29" s="7">
        <v>26</v>
      </c>
      <c r="B29" s="8" t="s">
        <v>23</v>
      </c>
      <c r="C29" s="10" t="s">
        <v>28</v>
      </c>
      <c r="D29" s="10" t="s">
        <v>19</v>
      </c>
      <c r="E29" s="52"/>
      <c r="F29" s="52"/>
      <c r="G29" s="52"/>
      <c r="H29" s="52"/>
      <c r="I29" s="53"/>
      <c r="J29" s="58">
        <v>1</v>
      </c>
      <c r="K29" s="58">
        <v>1</v>
      </c>
      <c r="L29" s="58">
        <v>1</v>
      </c>
      <c r="M29" s="58">
        <v>1</v>
      </c>
      <c r="N29" s="58">
        <v>1</v>
      </c>
      <c r="O29" s="59">
        <f t="shared" si="0"/>
        <v>0</v>
      </c>
    </row>
    <row r="30" spans="1:15" x14ac:dyDescent="0.2">
      <c r="A30" s="7">
        <v>27</v>
      </c>
      <c r="B30" s="8" t="s">
        <v>24</v>
      </c>
      <c r="C30" s="10" t="s">
        <v>28</v>
      </c>
      <c r="D30" s="10" t="s">
        <v>19</v>
      </c>
      <c r="E30" s="52"/>
      <c r="F30" s="52"/>
      <c r="G30" s="52"/>
      <c r="H30" s="52"/>
      <c r="I30" s="53"/>
      <c r="J30" s="58">
        <v>1</v>
      </c>
      <c r="K30" s="58">
        <v>1</v>
      </c>
      <c r="L30" s="58">
        <v>1</v>
      </c>
      <c r="M30" s="58">
        <v>1</v>
      </c>
      <c r="N30" s="58">
        <v>1</v>
      </c>
      <c r="O30" s="59">
        <f t="shared" si="0"/>
        <v>0</v>
      </c>
    </row>
    <row r="31" spans="1:15" x14ac:dyDescent="0.2">
      <c r="A31" s="7">
        <v>28</v>
      </c>
      <c r="B31" s="8" t="s">
        <v>25</v>
      </c>
      <c r="C31" s="10" t="s">
        <v>28</v>
      </c>
      <c r="D31" s="10" t="s">
        <v>19</v>
      </c>
      <c r="E31" s="52"/>
      <c r="F31" s="52"/>
      <c r="G31" s="52"/>
      <c r="H31" s="52"/>
      <c r="I31" s="53"/>
      <c r="J31" s="58">
        <v>1</v>
      </c>
      <c r="K31" s="58">
        <v>1</v>
      </c>
      <c r="L31" s="58">
        <v>1</v>
      </c>
      <c r="M31" s="58">
        <v>1</v>
      </c>
      <c r="N31" s="58">
        <v>1</v>
      </c>
      <c r="O31" s="59">
        <f t="shared" si="0"/>
        <v>0</v>
      </c>
    </row>
    <row r="32" spans="1:15" x14ac:dyDescent="0.2">
      <c r="A32" s="7">
        <v>29</v>
      </c>
      <c r="B32" s="8" t="s">
        <v>29</v>
      </c>
      <c r="C32" s="9" t="s">
        <v>18</v>
      </c>
      <c r="D32" s="10" t="s">
        <v>19</v>
      </c>
      <c r="E32" s="52"/>
      <c r="F32" s="52"/>
      <c r="G32" s="52"/>
      <c r="H32" s="52"/>
      <c r="I32" s="53"/>
      <c r="J32" s="58">
        <v>25</v>
      </c>
      <c r="K32" s="58">
        <v>3</v>
      </c>
      <c r="L32" s="58">
        <v>15</v>
      </c>
      <c r="M32" s="58">
        <v>75</v>
      </c>
      <c r="N32" s="58">
        <v>1</v>
      </c>
      <c r="O32" s="59">
        <f t="shared" si="0"/>
        <v>0</v>
      </c>
    </row>
    <row r="33" spans="1:15" x14ac:dyDescent="0.2">
      <c r="A33" s="7">
        <v>30</v>
      </c>
      <c r="B33" s="8" t="s">
        <v>30</v>
      </c>
      <c r="C33" s="9" t="s">
        <v>18</v>
      </c>
      <c r="D33" s="10" t="s">
        <v>19</v>
      </c>
      <c r="E33" s="52"/>
      <c r="F33" s="52"/>
      <c r="G33" s="52"/>
      <c r="H33" s="52"/>
      <c r="I33" s="53"/>
      <c r="J33" s="58">
        <v>20</v>
      </c>
      <c r="K33" s="58">
        <v>10</v>
      </c>
      <c r="L33" s="58">
        <v>5</v>
      </c>
      <c r="M33" s="58">
        <v>60</v>
      </c>
      <c r="N33" s="58">
        <v>1</v>
      </c>
      <c r="O33" s="59">
        <f t="shared" si="0"/>
        <v>0</v>
      </c>
    </row>
    <row r="34" spans="1:15" x14ac:dyDescent="0.2">
      <c r="A34" s="7">
        <v>31</v>
      </c>
      <c r="B34" s="8" t="s">
        <v>31</v>
      </c>
      <c r="C34" s="9" t="s">
        <v>18</v>
      </c>
      <c r="D34" s="10" t="s">
        <v>19</v>
      </c>
      <c r="E34" s="52"/>
      <c r="F34" s="52"/>
      <c r="G34" s="52"/>
      <c r="H34" s="52"/>
      <c r="I34" s="53"/>
      <c r="J34" s="58">
        <v>1</v>
      </c>
      <c r="K34" s="58">
        <v>1</v>
      </c>
      <c r="L34" s="58">
        <v>1</v>
      </c>
      <c r="M34" s="58">
        <v>25</v>
      </c>
      <c r="N34" s="58">
        <v>1</v>
      </c>
      <c r="O34" s="59">
        <f t="shared" si="0"/>
        <v>0</v>
      </c>
    </row>
    <row r="35" spans="1:15" x14ac:dyDescent="0.2">
      <c r="A35" s="7">
        <v>32</v>
      </c>
      <c r="B35" s="8" t="s">
        <v>32</v>
      </c>
      <c r="C35" s="9" t="s">
        <v>18</v>
      </c>
      <c r="D35" s="10" t="s">
        <v>19</v>
      </c>
      <c r="E35" s="52"/>
      <c r="F35" s="52"/>
      <c r="G35" s="52"/>
      <c r="H35" s="52"/>
      <c r="I35" s="53"/>
      <c r="J35" s="58">
        <v>1</v>
      </c>
      <c r="K35" s="58">
        <v>2</v>
      </c>
      <c r="L35" s="58">
        <v>1</v>
      </c>
      <c r="M35" s="58">
        <v>100</v>
      </c>
      <c r="N35" s="58">
        <v>1</v>
      </c>
      <c r="O35" s="59">
        <f t="shared" si="0"/>
        <v>0</v>
      </c>
    </row>
    <row r="36" spans="1:15" x14ac:dyDescent="0.2">
      <c r="A36" s="7">
        <v>33</v>
      </c>
      <c r="B36" s="8" t="s">
        <v>33</v>
      </c>
      <c r="C36" s="9" t="s">
        <v>18</v>
      </c>
      <c r="D36" s="10" t="s">
        <v>19</v>
      </c>
      <c r="E36" s="52"/>
      <c r="F36" s="52"/>
      <c r="G36" s="52"/>
      <c r="H36" s="52"/>
      <c r="I36" s="53"/>
      <c r="J36" s="58">
        <v>1</v>
      </c>
      <c r="K36" s="58">
        <v>2</v>
      </c>
      <c r="L36" s="58">
        <v>1</v>
      </c>
      <c r="M36" s="58">
        <v>15</v>
      </c>
      <c r="N36" s="58">
        <v>1</v>
      </c>
      <c r="O36" s="59">
        <f t="shared" si="0"/>
        <v>0</v>
      </c>
    </row>
    <row r="37" spans="1:15" x14ac:dyDescent="0.2">
      <c r="A37" s="7">
        <v>34</v>
      </c>
      <c r="B37" s="8" t="s">
        <v>34</v>
      </c>
      <c r="C37" s="9" t="s">
        <v>18</v>
      </c>
      <c r="D37" s="10" t="s">
        <v>19</v>
      </c>
      <c r="E37" s="52"/>
      <c r="F37" s="52"/>
      <c r="G37" s="52"/>
      <c r="H37" s="52"/>
      <c r="I37" s="53"/>
      <c r="J37" s="58">
        <v>1</v>
      </c>
      <c r="K37" s="58">
        <v>1</v>
      </c>
      <c r="L37" s="58">
        <v>1</v>
      </c>
      <c r="M37" s="58">
        <v>1</v>
      </c>
      <c r="N37" s="58">
        <v>1</v>
      </c>
      <c r="O37" s="59">
        <f t="shared" si="0"/>
        <v>0</v>
      </c>
    </row>
    <row r="38" spans="1:15" x14ac:dyDescent="0.2">
      <c r="A38" s="7">
        <v>35</v>
      </c>
      <c r="B38" s="8" t="s">
        <v>35</v>
      </c>
      <c r="C38" s="9" t="s">
        <v>18</v>
      </c>
      <c r="D38" s="10" t="s">
        <v>19</v>
      </c>
      <c r="E38" s="52"/>
      <c r="F38" s="52"/>
      <c r="G38" s="52"/>
      <c r="H38" s="52"/>
      <c r="I38" s="53"/>
      <c r="J38" s="58">
        <v>1</v>
      </c>
      <c r="K38" s="58">
        <v>1</v>
      </c>
      <c r="L38" s="58">
        <v>1</v>
      </c>
      <c r="M38" s="58">
        <v>1</v>
      </c>
      <c r="N38" s="58">
        <v>1</v>
      </c>
      <c r="O38" s="59">
        <f t="shared" si="0"/>
        <v>0</v>
      </c>
    </row>
    <row r="39" spans="1:15" x14ac:dyDescent="0.2">
      <c r="A39" s="7">
        <v>36</v>
      </c>
      <c r="B39" s="8" t="s">
        <v>29</v>
      </c>
      <c r="C39" s="10" t="s">
        <v>26</v>
      </c>
      <c r="D39" s="10" t="s">
        <v>19</v>
      </c>
      <c r="E39" s="52"/>
      <c r="F39" s="52"/>
      <c r="G39" s="52"/>
      <c r="H39" s="52"/>
      <c r="I39" s="53"/>
      <c r="J39" s="58">
        <v>10</v>
      </c>
      <c r="K39" s="58">
        <v>5</v>
      </c>
      <c r="L39" s="58">
        <v>2</v>
      </c>
      <c r="M39" s="58">
        <v>2</v>
      </c>
      <c r="N39" s="58">
        <v>1</v>
      </c>
      <c r="O39" s="59">
        <f t="shared" si="0"/>
        <v>0</v>
      </c>
    </row>
    <row r="40" spans="1:15" x14ac:dyDescent="0.2">
      <c r="A40" s="7">
        <v>37</v>
      </c>
      <c r="B40" s="8" t="s">
        <v>30</v>
      </c>
      <c r="C40" s="10" t="s">
        <v>26</v>
      </c>
      <c r="D40" s="10" t="s">
        <v>19</v>
      </c>
      <c r="E40" s="52"/>
      <c r="F40" s="52"/>
      <c r="G40" s="52"/>
      <c r="H40" s="52"/>
      <c r="I40" s="53"/>
      <c r="J40" s="58">
        <v>15</v>
      </c>
      <c r="K40" s="58">
        <v>5</v>
      </c>
      <c r="L40" s="58">
        <v>15</v>
      </c>
      <c r="M40" s="58">
        <v>20</v>
      </c>
      <c r="N40" s="58">
        <v>1</v>
      </c>
      <c r="O40" s="59">
        <f t="shared" si="0"/>
        <v>0</v>
      </c>
    </row>
    <row r="41" spans="1:15" x14ac:dyDescent="0.2">
      <c r="A41" s="7">
        <v>38</v>
      </c>
      <c r="B41" s="8" t="s">
        <v>31</v>
      </c>
      <c r="C41" s="10" t="s">
        <v>26</v>
      </c>
      <c r="D41" s="10" t="s">
        <v>19</v>
      </c>
      <c r="E41" s="52"/>
      <c r="F41" s="52"/>
      <c r="G41" s="52"/>
      <c r="H41" s="52"/>
      <c r="I41" s="53"/>
      <c r="J41" s="58">
        <v>10</v>
      </c>
      <c r="K41" s="58">
        <v>1</v>
      </c>
      <c r="L41" s="58">
        <v>1</v>
      </c>
      <c r="M41" s="58">
        <v>1</v>
      </c>
      <c r="N41" s="58">
        <v>1</v>
      </c>
      <c r="O41" s="59">
        <f t="shared" si="0"/>
        <v>0</v>
      </c>
    </row>
    <row r="42" spans="1:15" x14ac:dyDescent="0.2">
      <c r="A42" s="7">
        <v>39</v>
      </c>
      <c r="B42" s="8" t="s">
        <v>32</v>
      </c>
      <c r="C42" s="10" t="s">
        <v>26</v>
      </c>
      <c r="D42" s="10" t="s">
        <v>19</v>
      </c>
      <c r="E42" s="52"/>
      <c r="F42" s="52"/>
      <c r="G42" s="52"/>
      <c r="H42" s="52"/>
      <c r="I42" s="53"/>
      <c r="J42" s="58">
        <v>1</v>
      </c>
      <c r="K42" s="58">
        <v>1</v>
      </c>
      <c r="L42" s="58">
        <v>1</v>
      </c>
      <c r="M42" s="58">
        <v>15</v>
      </c>
      <c r="N42" s="58">
        <v>1</v>
      </c>
      <c r="O42" s="59">
        <f t="shared" si="0"/>
        <v>0</v>
      </c>
    </row>
    <row r="43" spans="1:15" x14ac:dyDescent="0.2">
      <c r="A43" s="7">
        <v>40</v>
      </c>
      <c r="B43" s="8" t="s">
        <v>33</v>
      </c>
      <c r="C43" s="10" t="s">
        <v>26</v>
      </c>
      <c r="D43" s="10" t="s">
        <v>19</v>
      </c>
      <c r="E43" s="52"/>
      <c r="F43" s="52"/>
      <c r="G43" s="52"/>
      <c r="H43" s="52"/>
      <c r="I43" s="53"/>
      <c r="J43" s="58">
        <v>1</v>
      </c>
      <c r="K43" s="58">
        <v>1</v>
      </c>
      <c r="L43" s="58">
        <v>1</v>
      </c>
      <c r="M43" s="58">
        <v>1</v>
      </c>
      <c r="N43" s="58">
        <v>1</v>
      </c>
      <c r="O43" s="59">
        <f t="shared" si="0"/>
        <v>0</v>
      </c>
    </row>
    <row r="44" spans="1:15" x14ac:dyDescent="0.2">
      <c r="A44" s="7">
        <v>41</v>
      </c>
      <c r="B44" s="8" t="s">
        <v>34</v>
      </c>
      <c r="C44" s="10" t="s">
        <v>26</v>
      </c>
      <c r="D44" s="10" t="s">
        <v>19</v>
      </c>
      <c r="E44" s="52"/>
      <c r="F44" s="52"/>
      <c r="G44" s="52"/>
      <c r="H44" s="52"/>
      <c r="I44" s="53"/>
      <c r="J44" s="58">
        <v>1</v>
      </c>
      <c r="K44" s="58">
        <v>1</v>
      </c>
      <c r="L44" s="58">
        <v>1</v>
      </c>
      <c r="M44" s="58">
        <v>1</v>
      </c>
      <c r="N44" s="58">
        <v>1</v>
      </c>
      <c r="O44" s="59">
        <f t="shared" si="0"/>
        <v>0</v>
      </c>
    </row>
    <row r="45" spans="1:15" x14ac:dyDescent="0.2">
      <c r="A45" s="7">
        <v>42</v>
      </c>
      <c r="B45" s="8" t="s">
        <v>35</v>
      </c>
      <c r="C45" s="10" t="s">
        <v>26</v>
      </c>
      <c r="D45" s="10" t="s">
        <v>19</v>
      </c>
      <c r="E45" s="52"/>
      <c r="F45" s="52"/>
      <c r="G45" s="52"/>
      <c r="H45" s="52"/>
      <c r="I45" s="53"/>
      <c r="J45" s="58">
        <v>1</v>
      </c>
      <c r="K45" s="58">
        <v>1</v>
      </c>
      <c r="L45" s="58">
        <v>1</v>
      </c>
      <c r="M45" s="58">
        <v>1</v>
      </c>
      <c r="N45" s="58">
        <v>1</v>
      </c>
      <c r="O45" s="59">
        <f t="shared" si="0"/>
        <v>0</v>
      </c>
    </row>
    <row r="46" spans="1:15" x14ac:dyDescent="0.2">
      <c r="A46" s="7">
        <v>43</v>
      </c>
      <c r="B46" s="8" t="s">
        <v>29</v>
      </c>
      <c r="C46" s="10" t="s">
        <v>27</v>
      </c>
      <c r="D46" s="10" t="s">
        <v>19</v>
      </c>
      <c r="E46" s="52"/>
      <c r="F46" s="52"/>
      <c r="G46" s="52"/>
      <c r="H46" s="52"/>
      <c r="I46" s="53"/>
      <c r="J46" s="58">
        <v>1</v>
      </c>
      <c r="K46" s="58">
        <v>1</v>
      </c>
      <c r="L46" s="58">
        <v>1</v>
      </c>
      <c r="M46" s="58">
        <v>1</v>
      </c>
      <c r="N46" s="58">
        <v>1</v>
      </c>
      <c r="O46" s="59">
        <f t="shared" si="0"/>
        <v>0</v>
      </c>
    </row>
    <row r="47" spans="1:15" x14ac:dyDescent="0.2">
      <c r="A47" s="7">
        <v>44</v>
      </c>
      <c r="B47" s="8" t="s">
        <v>30</v>
      </c>
      <c r="C47" s="10" t="s">
        <v>27</v>
      </c>
      <c r="D47" s="10" t="s">
        <v>19</v>
      </c>
      <c r="E47" s="52"/>
      <c r="F47" s="52"/>
      <c r="G47" s="52"/>
      <c r="H47" s="52"/>
      <c r="I47" s="53"/>
      <c r="J47" s="58">
        <v>2</v>
      </c>
      <c r="K47" s="58">
        <v>5</v>
      </c>
      <c r="L47" s="58">
        <v>2</v>
      </c>
      <c r="M47" s="58">
        <v>1</v>
      </c>
      <c r="N47" s="58">
        <v>1</v>
      </c>
      <c r="O47" s="59">
        <f t="shared" si="0"/>
        <v>0</v>
      </c>
    </row>
    <row r="48" spans="1:15" x14ac:dyDescent="0.2">
      <c r="A48" s="7">
        <v>45</v>
      </c>
      <c r="B48" s="8" t="s">
        <v>31</v>
      </c>
      <c r="C48" s="10" t="s">
        <v>27</v>
      </c>
      <c r="D48" s="10" t="s">
        <v>19</v>
      </c>
      <c r="E48" s="52"/>
      <c r="F48" s="52"/>
      <c r="G48" s="52"/>
      <c r="H48" s="52"/>
      <c r="I48" s="53"/>
      <c r="J48" s="58">
        <v>5</v>
      </c>
      <c r="K48" s="58">
        <v>2</v>
      </c>
      <c r="L48" s="58">
        <v>1</v>
      </c>
      <c r="M48" s="58">
        <v>2</v>
      </c>
      <c r="N48" s="58">
        <v>1</v>
      </c>
      <c r="O48" s="59">
        <f t="shared" si="0"/>
        <v>0</v>
      </c>
    </row>
    <row r="49" spans="1:15" x14ac:dyDescent="0.2">
      <c r="A49" s="7">
        <v>46</v>
      </c>
      <c r="B49" s="8" t="s">
        <v>32</v>
      </c>
      <c r="C49" s="10" t="s">
        <v>27</v>
      </c>
      <c r="D49" s="10" t="s">
        <v>19</v>
      </c>
      <c r="E49" s="52"/>
      <c r="F49" s="52"/>
      <c r="G49" s="52"/>
      <c r="H49" s="52"/>
      <c r="I49" s="53"/>
      <c r="J49" s="58">
        <v>1</v>
      </c>
      <c r="K49" s="58">
        <v>1</v>
      </c>
      <c r="L49" s="58">
        <v>1</v>
      </c>
      <c r="M49" s="58">
        <v>1</v>
      </c>
      <c r="N49" s="58">
        <v>1</v>
      </c>
      <c r="O49" s="59">
        <f t="shared" si="0"/>
        <v>0</v>
      </c>
    </row>
    <row r="50" spans="1:15" x14ac:dyDescent="0.2">
      <c r="A50" s="7">
        <v>47</v>
      </c>
      <c r="B50" s="8" t="s">
        <v>33</v>
      </c>
      <c r="C50" s="10" t="s">
        <v>27</v>
      </c>
      <c r="D50" s="10" t="s">
        <v>19</v>
      </c>
      <c r="E50" s="52"/>
      <c r="F50" s="52"/>
      <c r="G50" s="52"/>
      <c r="H50" s="52"/>
      <c r="I50" s="53"/>
      <c r="J50" s="58">
        <v>1</v>
      </c>
      <c r="K50" s="58">
        <v>1</v>
      </c>
      <c r="L50" s="58">
        <v>1</v>
      </c>
      <c r="M50" s="58">
        <v>5</v>
      </c>
      <c r="N50" s="58">
        <v>1</v>
      </c>
      <c r="O50" s="59">
        <f t="shared" si="0"/>
        <v>0</v>
      </c>
    </row>
    <row r="51" spans="1:15" x14ac:dyDescent="0.2">
      <c r="A51" s="7">
        <v>48</v>
      </c>
      <c r="B51" s="8" t="s">
        <v>34</v>
      </c>
      <c r="C51" s="10" t="s">
        <v>27</v>
      </c>
      <c r="D51" s="10" t="s">
        <v>19</v>
      </c>
      <c r="E51" s="52"/>
      <c r="F51" s="52"/>
      <c r="G51" s="52"/>
      <c r="H51" s="52"/>
      <c r="I51" s="53"/>
      <c r="J51" s="58">
        <v>1</v>
      </c>
      <c r="K51" s="58">
        <v>1</v>
      </c>
      <c r="L51" s="58">
        <v>1</v>
      </c>
      <c r="M51" s="58">
        <v>1</v>
      </c>
      <c r="N51" s="58">
        <v>1</v>
      </c>
      <c r="O51" s="59">
        <f t="shared" si="0"/>
        <v>0</v>
      </c>
    </row>
    <row r="52" spans="1:15" x14ac:dyDescent="0.2">
      <c r="A52" s="7">
        <v>49</v>
      </c>
      <c r="B52" s="8" t="s">
        <v>35</v>
      </c>
      <c r="C52" s="10" t="s">
        <v>27</v>
      </c>
      <c r="D52" s="10" t="s">
        <v>19</v>
      </c>
      <c r="E52" s="52"/>
      <c r="F52" s="52"/>
      <c r="G52" s="52"/>
      <c r="H52" s="52"/>
      <c r="I52" s="53"/>
      <c r="J52" s="58">
        <v>1</v>
      </c>
      <c r="K52" s="58">
        <v>1</v>
      </c>
      <c r="L52" s="58">
        <v>1</v>
      </c>
      <c r="M52" s="58">
        <v>1</v>
      </c>
      <c r="N52" s="58">
        <v>1</v>
      </c>
      <c r="O52" s="59">
        <f t="shared" si="0"/>
        <v>0</v>
      </c>
    </row>
    <row r="53" spans="1:15" x14ac:dyDescent="0.2">
      <c r="A53" s="7">
        <v>50</v>
      </c>
      <c r="B53" s="8" t="s">
        <v>29</v>
      </c>
      <c r="C53" s="10" t="s">
        <v>28</v>
      </c>
      <c r="D53" s="10" t="s">
        <v>19</v>
      </c>
      <c r="E53" s="52"/>
      <c r="F53" s="52"/>
      <c r="G53" s="52"/>
      <c r="H53" s="52"/>
      <c r="I53" s="53"/>
      <c r="J53" s="58">
        <v>1</v>
      </c>
      <c r="K53" s="58">
        <v>1</v>
      </c>
      <c r="L53" s="58">
        <v>1</v>
      </c>
      <c r="M53" s="58">
        <v>1</v>
      </c>
      <c r="N53" s="58">
        <v>1</v>
      </c>
      <c r="O53" s="59">
        <f t="shared" si="0"/>
        <v>0</v>
      </c>
    </row>
    <row r="54" spans="1:15" x14ac:dyDescent="0.2">
      <c r="A54" s="7">
        <v>51</v>
      </c>
      <c r="B54" s="8" t="s">
        <v>30</v>
      </c>
      <c r="C54" s="10" t="s">
        <v>28</v>
      </c>
      <c r="D54" s="10" t="s">
        <v>19</v>
      </c>
      <c r="E54" s="52"/>
      <c r="F54" s="52"/>
      <c r="G54" s="52"/>
      <c r="H54" s="52"/>
      <c r="I54" s="53"/>
      <c r="J54" s="58">
        <v>1</v>
      </c>
      <c r="K54" s="58">
        <v>1</v>
      </c>
      <c r="L54" s="58">
        <v>1</v>
      </c>
      <c r="M54" s="58">
        <v>1</v>
      </c>
      <c r="N54" s="58">
        <v>1</v>
      </c>
      <c r="O54" s="59">
        <f t="shared" si="0"/>
        <v>0</v>
      </c>
    </row>
    <row r="55" spans="1:15" x14ac:dyDescent="0.2">
      <c r="A55" s="7">
        <v>52</v>
      </c>
      <c r="B55" s="8" t="s">
        <v>31</v>
      </c>
      <c r="C55" s="10" t="s">
        <v>28</v>
      </c>
      <c r="D55" s="10" t="s">
        <v>19</v>
      </c>
      <c r="E55" s="52"/>
      <c r="F55" s="52"/>
      <c r="G55" s="52"/>
      <c r="H55" s="52"/>
      <c r="I55" s="53"/>
      <c r="J55" s="58">
        <v>1</v>
      </c>
      <c r="K55" s="58">
        <v>1</v>
      </c>
      <c r="L55" s="58">
        <v>1</v>
      </c>
      <c r="M55" s="58">
        <v>1</v>
      </c>
      <c r="N55" s="58">
        <v>1</v>
      </c>
      <c r="O55" s="59">
        <f t="shared" si="0"/>
        <v>0</v>
      </c>
    </row>
    <row r="56" spans="1:15" s="11" customFormat="1" x14ac:dyDescent="0.2">
      <c r="A56" s="7">
        <v>53</v>
      </c>
      <c r="B56" s="8" t="s">
        <v>32</v>
      </c>
      <c r="C56" s="10" t="s">
        <v>28</v>
      </c>
      <c r="D56" s="10" t="s">
        <v>19</v>
      </c>
      <c r="E56" s="52"/>
      <c r="F56" s="52"/>
      <c r="G56" s="52"/>
      <c r="H56" s="52"/>
      <c r="I56" s="53"/>
      <c r="J56" s="58">
        <v>2</v>
      </c>
      <c r="K56" s="58">
        <v>1</v>
      </c>
      <c r="L56" s="58">
        <v>5</v>
      </c>
      <c r="M56" s="58">
        <v>1</v>
      </c>
      <c r="N56" s="58">
        <v>1</v>
      </c>
      <c r="O56" s="59">
        <f t="shared" si="0"/>
        <v>0</v>
      </c>
    </row>
    <row r="57" spans="1:15" x14ac:dyDescent="0.2">
      <c r="A57" s="7">
        <v>54</v>
      </c>
      <c r="B57" s="8" t="s">
        <v>33</v>
      </c>
      <c r="C57" s="10" t="s">
        <v>28</v>
      </c>
      <c r="D57" s="10" t="s">
        <v>19</v>
      </c>
      <c r="E57" s="52"/>
      <c r="F57" s="52"/>
      <c r="G57" s="52"/>
      <c r="H57" s="52"/>
      <c r="I57" s="53"/>
      <c r="J57" s="58">
        <v>1</v>
      </c>
      <c r="K57" s="58">
        <v>1</v>
      </c>
      <c r="L57" s="58">
        <v>1</v>
      </c>
      <c r="M57" s="58">
        <v>1</v>
      </c>
      <c r="N57" s="58">
        <v>1</v>
      </c>
      <c r="O57" s="59">
        <f t="shared" si="0"/>
        <v>0</v>
      </c>
    </row>
    <row r="58" spans="1:15" s="11" customFormat="1" x14ac:dyDescent="0.2">
      <c r="A58" s="7">
        <v>55</v>
      </c>
      <c r="B58" s="8" t="s">
        <v>34</v>
      </c>
      <c r="C58" s="10" t="s">
        <v>28</v>
      </c>
      <c r="D58" s="10" t="s">
        <v>19</v>
      </c>
      <c r="E58" s="52"/>
      <c r="F58" s="52"/>
      <c r="G58" s="52"/>
      <c r="H58" s="52"/>
      <c r="I58" s="53"/>
      <c r="J58" s="58">
        <v>1</v>
      </c>
      <c r="K58" s="58">
        <v>1</v>
      </c>
      <c r="L58" s="58">
        <v>1</v>
      </c>
      <c r="M58" s="58">
        <v>1</v>
      </c>
      <c r="N58" s="58">
        <v>1</v>
      </c>
      <c r="O58" s="59">
        <f t="shared" si="0"/>
        <v>0</v>
      </c>
    </row>
    <row r="59" spans="1:15" x14ac:dyDescent="0.2">
      <c r="A59" s="7">
        <v>56</v>
      </c>
      <c r="B59" s="8" t="s">
        <v>35</v>
      </c>
      <c r="C59" s="10" t="s">
        <v>28</v>
      </c>
      <c r="D59" s="10" t="s">
        <v>19</v>
      </c>
      <c r="E59" s="52"/>
      <c r="F59" s="52"/>
      <c r="G59" s="52"/>
      <c r="H59" s="52"/>
      <c r="I59" s="53"/>
      <c r="J59" s="58">
        <v>1</v>
      </c>
      <c r="K59" s="58">
        <v>1</v>
      </c>
      <c r="L59" s="58">
        <v>1</v>
      </c>
      <c r="M59" s="58">
        <v>1</v>
      </c>
      <c r="N59" s="58">
        <v>1</v>
      </c>
      <c r="O59" s="59">
        <f t="shared" si="0"/>
        <v>0</v>
      </c>
    </row>
    <row r="60" spans="1:15" x14ac:dyDescent="0.2">
      <c r="A60" s="7">
        <v>57</v>
      </c>
      <c r="B60" s="12" t="s">
        <v>36</v>
      </c>
      <c r="C60" s="77"/>
      <c r="D60" s="10" t="s">
        <v>37</v>
      </c>
      <c r="E60" s="52"/>
      <c r="F60" s="52"/>
      <c r="G60" s="52"/>
      <c r="H60" s="52"/>
      <c r="I60" s="77"/>
      <c r="J60" s="58">
        <v>125</v>
      </c>
      <c r="K60" s="58">
        <v>75</v>
      </c>
      <c r="L60" s="58">
        <v>75</v>
      </c>
      <c r="M60" s="58">
        <v>35</v>
      </c>
      <c r="N60" s="77"/>
      <c r="O60" s="59">
        <f t="shared" si="0"/>
        <v>0</v>
      </c>
    </row>
    <row r="61" spans="1:15" ht="25.5" x14ac:dyDescent="0.2">
      <c r="A61" s="7">
        <v>58</v>
      </c>
      <c r="B61" s="13" t="s">
        <v>38</v>
      </c>
      <c r="C61" s="78"/>
      <c r="D61" s="10" t="s">
        <v>19</v>
      </c>
      <c r="E61" s="52"/>
      <c r="F61" s="52"/>
      <c r="G61" s="52"/>
      <c r="H61" s="52"/>
      <c r="I61" s="78"/>
      <c r="J61" s="58">
        <v>200</v>
      </c>
      <c r="K61" s="58">
        <v>20</v>
      </c>
      <c r="L61" s="58">
        <v>150</v>
      </c>
      <c r="M61" s="58">
        <v>5</v>
      </c>
      <c r="N61" s="78"/>
      <c r="O61" s="59">
        <f t="shared" si="0"/>
        <v>0</v>
      </c>
    </row>
    <row r="62" spans="1:15" ht="25.5" x14ac:dyDescent="0.2">
      <c r="A62" s="7">
        <v>59</v>
      </c>
      <c r="B62" s="13" t="s">
        <v>39</v>
      </c>
      <c r="C62" s="78"/>
      <c r="D62" s="10" t="s">
        <v>19</v>
      </c>
      <c r="E62" s="52"/>
      <c r="F62" s="52"/>
      <c r="G62" s="52"/>
      <c r="H62" s="52"/>
      <c r="I62" s="78"/>
      <c r="J62" s="58">
        <v>75</v>
      </c>
      <c r="K62" s="58">
        <v>10</v>
      </c>
      <c r="L62" s="58">
        <v>35</v>
      </c>
      <c r="M62" s="58">
        <v>15</v>
      </c>
      <c r="N62" s="78"/>
      <c r="O62" s="59">
        <f t="shared" si="0"/>
        <v>0</v>
      </c>
    </row>
    <row r="63" spans="1:15" ht="25.5" x14ac:dyDescent="0.2">
      <c r="A63" s="7">
        <v>60</v>
      </c>
      <c r="B63" s="13" t="s">
        <v>40</v>
      </c>
      <c r="C63" s="78"/>
      <c r="D63" s="10" t="s">
        <v>19</v>
      </c>
      <c r="E63" s="52"/>
      <c r="F63" s="52"/>
      <c r="G63" s="52"/>
      <c r="H63" s="52"/>
      <c r="I63" s="78"/>
      <c r="J63" s="58">
        <v>75</v>
      </c>
      <c r="K63" s="58">
        <v>10</v>
      </c>
      <c r="L63" s="58">
        <v>50</v>
      </c>
      <c r="M63" s="58">
        <v>15</v>
      </c>
      <c r="N63" s="78"/>
      <c r="O63" s="59">
        <f t="shared" si="0"/>
        <v>0</v>
      </c>
    </row>
    <row r="64" spans="1:15" ht="13.5" thickBot="1" x14ac:dyDescent="0.25">
      <c r="A64" s="57"/>
      <c r="B64" s="57"/>
      <c r="C64" s="57"/>
    </row>
    <row r="65" spans="2:6" s="2" customFormat="1" ht="15" x14ac:dyDescent="0.25">
      <c r="B65" s="38" t="str">
        <f>'Section B W&amp;S_REPLACEMENT'!B65</f>
        <v>Prompt Payment Discounts</v>
      </c>
      <c r="C65" s="104" t="s">
        <v>41</v>
      </c>
      <c r="D65" s="54"/>
      <c r="E65" s="100" t="str">
        <f>'Section B W&amp;S_REPLACEMENT'!E65</f>
        <v>1% - 20 Days, Net 30</v>
      </c>
      <c r="F65" s="101"/>
    </row>
    <row r="66" spans="2:6" s="2" customFormat="1" ht="30" x14ac:dyDescent="0.25">
      <c r="B66" s="91" t="str">
        <f>'Section B W&amp;S_REPLACEMENT'!B66</f>
        <v xml:space="preserve">  - Will be applied to all sections</v>
      </c>
      <c r="C66" s="105"/>
      <c r="D66" s="55"/>
      <c r="E66" s="102" t="str">
        <f>'Section B W&amp;S_REPLACEMENT'!E66</f>
        <v>2% - 15 Days, Net 30</v>
      </c>
      <c r="F66" s="103">
        <f>'Section B W&amp;S_REPLACEMENT'!F66</f>
        <v>0</v>
      </c>
    </row>
    <row r="67" spans="2:6" s="2" customFormat="1" ht="30.75" thickBot="1" x14ac:dyDescent="0.3">
      <c r="B67" s="92" t="str">
        <f>'Section B W&amp;S_REPLACEMENT'!B67</f>
        <v xml:space="preserve">  - Must be filled out in Section A</v>
      </c>
      <c r="C67" s="106"/>
      <c r="D67" s="56"/>
      <c r="E67" s="98" t="str">
        <f>'Section B W&amp;S_REPLACEMENT'!E67</f>
        <v>Net 30</v>
      </c>
      <c r="F67" s="99"/>
    </row>
  </sheetData>
  <sheetProtection algorithmName="SHA-512" hashValue="SY0uqbicqFlkhRdgm5IeOBgvyq6bmlVI34CU07axCfamQkdeoPSKcj8/X/Y94VJpTSRjLmfPjAMgw2IbvhpHJg==" saltValue="YzXlO9Y+zbFmJRf03s+HQQ==" spinCount="100000" sheet="1" sort="0" autoFilter="0" pivotTables="0"/>
  <autoFilter ref="A3:O63" xr:uid="{8823F474-54A9-4E72-884C-7CDE70A3E252}"/>
  <mergeCells count="8">
    <mergeCell ref="E2:I2"/>
    <mergeCell ref="A1:O1"/>
    <mergeCell ref="J2:N2"/>
    <mergeCell ref="A2:D2"/>
    <mergeCell ref="E67:F67"/>
    <mergeCell ref="E65:F65"/>
    <mergeCell ref="E66:F66"/>
    <mergeCell ref="C65:C67"/>
  </mergeCells>
  <printOptions horizontalCentered="1"/>
  <pageMargins left="0.7" right="0.7" top="0.75" bottom="0.5" header="0.3" footer="0.3"/>
  <pageSetup paperSize="5" orientation="landscape" r:id="rId1"/>
  <headerFooter>
    <oddHeader>&amp;L&amp;"Times New Roman,Bold"&amp;12
&amp;C&amp;"Times New Roman,Bold"&amp;12ON-CALL EMERGENCY AND URGENT WATER AND SEWER REPAIR/REPLACEMENT SERVICES
PRICING PAGE</oddHeader>
    <oddFooter>&amp;L&amp;A&amp;R&amp;P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BAD74-71B7-4AC0-942B-1D5E9E54D2C6}">
  <sheetPr>
    <tabColor rgb="FFFF0000"/>
  </sheetPr>
  <dimension ref="A1:O67"/>
  <sheetViews>
    <sheetView zoomScaleNormal="100" zoomScaleSheetLayoutView="100" workbookViewId="0">
      <selection activeCell="E20" sqref="E20:H26"/>
    </sheetView>
  </sheetViews>
  <sheetFormatPr defaultColWidth="8.7109375" defaultRowHeight="12.75" x14ac:dyDescent="0.2"/>
  <cols>
    <col min="1" max="1" width="5.5703125" style="6" customWidth="1"/>
    <col min="2" max="2" width="31.28515625" style="11" customWidth="1"/>
    <col min="3" max="3" width="9.5703125" style="6" customWidth="1"/>
    <col min="4" max="4" width="7.28515625" style="14" customWidth="1"/>
    <col min="5" max="9" width="12.28515625" style="14" customWidth="1"/>
    <col min="10" max="14" width="5.7109375" style="19" customWidth="1"/>
    <col min="15" max="15" width="16.42578125" style="19" customWidth="1"/>
    <col min="16" max="16384" width="8.7109375" style="6"/>
  </cols>
  <sheetData>
    <row r="1" spans="1:15" ht="16.149999999999999" customHeight="1" x14ac:dyDescent="0.2">
      <c r="A1" s="94" t="s">
        <v>42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</row>
    <row r="2" spans="1:15" ht="15" customHeight="1" x14ac:dyDescent="0.2">
      <c r="A2" s="116" t="s">
        <v>2</v>
      </c>
      <c r="B2" s="71"/>
      <c r="C2" s="117" t="s">
        <v>4</v>
      </c>
      <c r="D2" s="116" t="s">
        <v>5</v>
      </c>
      <c r="E2" s="93" t="s">
        <v>1</v>
      </c>
      <c r="F2" s="93"/>
      <c r="G2" s="93"/>
      <c r="H2" s="93"/>
      <c r="I2" s="93"/>
      <c r="J2" s="72"/>
      <c r="K2" s="72"/>
      <c r="L2" s="73"/>
      <c r="M2" s="73"/>
      <c r="N2" s="73"/>
      <c r="O2" s="74">
        <f>SUM(O4:O63)</f>
        <v>0</v>
      </c>
    </row>
    <row r="3" spans="1:15" ht="53.25" customHeight="1" x14ac:dyDescent="0.2">
      <c r="A3" s="116"/>
      <c r="B3" s="90" t="s">
        <v>3</v>
      </c>
      <c r="C3" s="117"/>
      <c r="D3" s="116"/>
      <c r="E3" s="70" t="s">
        <v>6</v>
      </c>
      <c r="F3" s="70" t="s">
        <v>7</v>
      </c>
      <c r="G3" s="70" t="s">
        <v>8</v>
      </c>
      <c r="H3" s="70" t="s">
        <v>9</v>
      </c>
      <c r="I3" s="70" t="s">
        <v>10</v>
      </c>
      <c r="J3" s="75" t="s">
        <v>11</v>
      </c>
      <c r="K3" s="75" t="s">
        <v>12</v>
      </c>
      <c r="L3" s="75" t="s">
        <v>13</v>
      </c>
      <c r="M3" s="75" t="s">
        <v>14</v>
      </c>
      <c r="N3" s="75" t="s">
        <v>15</v>
      </c>
      <c r="O3" s="75" t="s">
        <v>16</v>
      </c>
    </row>
    <row r="4" spans="1:15" x14ac:dyDescent="0.2">
      <c r="A4" s="7">
        <v>1</v>
      </c>
      <c r="B4" s="8" t="s">
        <v>43</v>
      </c>
      <c r="C4" s="9" t="s">
        <v>18</v>
      </c>
      <c r="D4" s="10" t="s">
        <v>19</v>
      </c>
      <c r="E4" s="53"/>
      <c r="F4" s="53"/>
      <c r="G4" s="53"/>
      <c r="H4" s="53"/>
      <c r="I4" s="53"/>
      <c r="J4" s="16">
        <v>2</v>
      </c>
      <c r="K4" s="16">
        <v>5</v>
      </c>
      <c r="L4" s="16">
        <v>10</v>
      </c>
      <c r="M4" s="16">
        <v>2</v>
      </c>
      <c r="N4" s="16">
        <v>1</v>
      </c>
      <c r="O4" s="17">
        <f>(E4*J4)+(F4*K4)+(G4*L4)+(H4*M4)+(I4*N4)</f>
        <v>0</v>
      </c>
    </row>
    <row r="5" spans="1:15" x14ac:dyDescent="0.2">
      <c r="A5" s="7">
        <v>2</v>
      </c>
      <c r="B5" s="8" t="s">
        <v>44</v>
      </c>
      <c r="C5" s="9" t="s">
        <v>18</v>
      </c>
      <c r="D5" s="10" t="s">
        <v>19</v>
      </c>
      <c r="E5" s="53"/>
      <c r="F5" s="53"/>
      <c r="G5" s="53"/>
      <c r="H5" s="53"/>
      <c r="I5" s="53"/>
      <c r="J5" s="16">
        <v>10</v>
      </c>
      <c r="K5" s="16">
        <v>2</v>
      </c>
      <c r="L5" s="16">
        <v>15</v>
      </c>
      <c r="M5" s="16">
        <v>2</v>
      </c>
      <c r="N5" s="16">
        <v>1</v>
      </c>
      <c r="O5" s="17">
        <f t="shared" ref="O5:O63" si="0">(E5*J5)+(F5*K5)+(G5*L5)+(H5*M5)+(I5*N5)</f>
        <v>0</v>
      </c>
    </row>
    <row r="6" spans="1:15" x14ac:dyDescent="0.2">
      <c r="A6" s="7">
        <v>3</v>
      </c>
      <c r="B6" s="8" t="s">
        <v>45</v>
      </c>
      <c r="C6" s="9" t="s">
        <v>18</v>
      </c>
      <c r="D6" s="10" t="s">
        <v>19</v>
      </c>
      <c r="E6" s="53"/>
      <c r="F6" s="53"/>
      <c r="G6" s="53"/>
      <c r="H6" s="53"/>
      <c r="I6" s="53"/>
      <c r="J6" s="16">
        <v>10</v>
      </c>
      <c r="K6" s="16">
        <v>2</v>
      </c>
      <c r="L6" s="16">
        <v>15</v>
      </c>
      <c r="M6" s="16">
        <v>2</v>
      </c>
      <c r="N6" s="16">
        <v>1</v>
      </c>
      <c r="O6" s="17">
        <f t="shared" si="0"/>
        <v>0</v>
      </c>
    </row>
    <row r="7" spans="1:15" x14ac:dyDescent="0.2">
      <c r="A7" s="7">
        <v>4</v>
      </c>
      <c r="B7" s="8" t="s">
        <v>46</v>
      </c>
      <c r="C7" s="9" t="s">
        <v>18</v>
      </c>
      <c r="D7" s="10" t="s">
        <v>19</v>
      </c>
      <c r="E7" s="53"/>
      <c r="F7" s="53"/>
      <c r="G7" s="53"/>
      <c r="H7" s="53"/>
      <c r="I7" s="53"/>
      <c r="J7" s="16">
        <v>2</v>
      </c>
      <c r="K7" s="16">
        <v>2</v>
      </c>
      <c r="L7" s="16">
        <v>5</v>
      </c>
      <c r="M7" s="16">
        <v>1</v>
      </c>
      <c r="N7" s="16">
        <v>1</v>
      </c>
      <c r="O7" s="17">
        <f t="shared" si="0"/>
        <v>0</v>
      </c>
    </row>
    <row r="8" spans="1:15" x14ac:dyDescent="0.2">
      <c r="A8" s="7">
        <v>5</v>
      </c>
      <c r="B8" s="8" t="s">
        <v>47</v>
      </c>
      <c r="C8" s="9" t="s">
        <v>18</v>
      </c>
      <c r="D8" s="10" t="s">
        <v>19</v>
      </c>
      <c r="E8" s="53"/>
      <c r="F8" s="53"/>
      <c r="G8" s="53"/>
      <c r="H8" s="53"/>
      <c r="I8" s="53"/>
      <c r="J8" s="16">
        <v>1</v>
      </c>
      <c r="K8" s="16">
        <v>1</v>
      </c>
      <c r="L8" s="16">
        <v>1</v>
      </c>
      <c r="M8" s="16">
        <v>1</v>
      </c>
      <c r="N8" s="16">
        <v>1</v>
      </c>
      <c r="O8" s="17">
        <f t="shared" si="0"/>
        <v>0</v>
      </c>
    </row>
    <row r="9" spans="1:15" x14ac:dyDescent="0.2">
      <c r="A9" s="7">
        <v>6</v>
      </c>
      <c r="B9" s="8" t="s">
        <v>48</v>
      </c>
      <c r="C9" s="9" t="s">
        <v>18</v>
      </c>
      <c r="D9" s="10" t="s">
        <v>19</v>
      </c>
      <c r="E9" s="53"/>
      <c r="F9" s="53"/>
      <c r="G9" s="53"/>
      <c r="H9" s="53"/>
      <c r="I9" s="53"/>
      <c r="J9" s="16">
        <v>1</v>
      </c>
      <c r="K9" s="16">
        <v>1</v>
      </c>
      <c r="L9" s="16">
        <v>1</v>
      </c>
      <c r="M9" s="16">
        <v>1</v>
      </c>
      <c r="N9" s="16">
        <v>1</v>
      </c>
      <c r="O9" s="17">
        <f t="shared" si="0"/>
        <v>0</v>
      </c>
    </row>
    <row r="10" spans="1:15" x14ac:dyDescent="0.2">
      <c r="A10" s="7">
        <v>7</v>
      </c>
      <c r="B10" s="8" t="s">
        <v>49</v>
      </c>
      <c r="C10" s="9" t="s">
        <v>18</v>
      </c>
      <c r="D10" s="10" t="s">
        <v>19</v>
      </c>
      <c r="E10" s="53"/>
      <c r="F10" s="53"/>
      <c r="G10" s="53"/>
      <c r="H10" s="53"/>
      <c r="I10" s="53"/>
      <c r="J10" s="16">
        <v>1</v>
      </c>
      <c r="K10" s="16">
        <v>1</v>
      </c>
      <c r="L10" s="16">
        <v>1</v>
      </c>
      <c r="M10" s="16">
        <v>1</v>
      </c>
      <c r="N10" s="16">
        <v>1</v>
      </c>
      <c r="O10" s="17">
        <f t="shared" si="0"/>
        <v>0</v>
      </c>
    </row>
    <row r="11" spans="1:15" x14ac:dyDescent="0.2">
      <c r="A11" s="7">
        <v>8</v>
      </c>
      <c r="B11" s="8" t="s">
        <v>43</v>
      </c>
      <c r="C11" s="10" t="s">
        <v>26</v>
      </c>
      <c r="D11" s="10" t="s">
        <v>19</v>
      </c>
      <c r="E11" s="53"/>
      <c r="F11" s="53"/>
      <c r="G11" s="53"/>
      <c r="H11" s="53"/>
      <c r="I11" s="53"/>
      <c r="J11" s="16">
        <v>3</v>
      </c>
      <c r="K11" s="16">
        <v>1</v>
      </c>
      <c r="L11" s="16">
        <v>2</v>
      </c>
      <c r="M11" s="16">
        <v>1</v>
      </c>
      <c r="N11" s="16">
        <v>1</v>
      </c>
      <c r="O11" s="17">
        <f t="shared" si="0"/>
        <v>0</v>
      </c>
    </row>
    <row r="12" spans="1:15" ht="16.149999999999999" customHeight="1" x14ac:dyDescent="0.2">
      <c r="A12" s="7">
        <v>9</v>
      </c>
      <c r="B12" s="8" t="s">
        <v>44</v>
      </c>
      <c r="C12" s="10" t="s">
        <v>26</v>
      </c>
      <c r="D12" s="10" t="s">
        <v>19</v>
      </c>
      <c r="E12" s="53"/>
      <c r="F12" s="53"/>
      <c r="G12" s="53"/>
      <c r="H12" s="53"/>
      <c r="I12" s="53"/>
      <c r="J12" s="16">
        <v>10</v>
      </c>
      <c r="K12" s="16">
        <v>1</v>
      </c>
      <c r="L12" s="16">
        <v>1</v>
      </c>
      <c r="M12" s="16">
        <v>1</v>
      </c>
      <c r="N12" s="16">
        <v>1</v>
      </c>
      <c r="O12" s="17">
        <f t="shared" si="0"/>
        <v>0</v>
      </c>
    </row>
    <row r="13" spans="1:15" ht="16.149999999999999" customHeight="1" x14ac:dyDescent="0.2">
      <c r="A13" s="7">
        <v>10</v>
      </c>
      <c r="B13" s="8" t="s">
        <v>45</v>
      </c>
      <c r="C13" s="10" t="s">
        <v>26</v>
      </c>
      <c r="D13" s="10" t="s">
        <v>19</v>
      </c>
      <c r="E13" s="53"/>
      <c r="F13" s="53"/>
      <c r="G13" s="53"/>
      <c r="H13" s="53"/>
      <c r="I13" s="53"/>
      <c r="J13" s="16">
        <v>1</v>
      </c>
      <c r="K13" s="16">
        <v>1</v>
      </c>
      <c r="L13" s="16">
        <v>3</v>
      </c>
      <c r="M13" s="16">
        <v>1</v>
      </c>
      <c r="N13" s="16">
        <v>1</v>
      </c>
      <c r="O13" s="17">
        <f t="shared" si="0"/>
        <v>0</v>
      </c>
    </row>
    <row r="14" spans="1:15" ht="15" customHeight="1" x14ac:dyDescent="0.2">
      <c r="A14" s="7">
        <v>11</v>
      </c>
      <c r="B14" s="8" t="s">
        <v>46</v>
      </c>
      <c r="C14" s="10" t="s">
        <v>26</v>
      </c>
      <c r="D14" s="10" t="s">
        <v>19</v>
      </c>
      <c r="E14" s="53"/>
      <c r="F14" s="53"/>
      <c r="G14" s="53"/>
      <c r="H14" s="53"/>
      <c r="I14" s="53"/>
      <c r="J14" s="16">
        <v>5</v>
      </c>
      <c r="K14" s="16">
        <v>1</v>
      </c>
      <c r="L14" s="16">
        <v>20</v>
      </c>
      <c r="M14" s="16">
        <v>1</v>
      </c>
      <c r="N14" s="16">
        <v>1</v>
      </c>
      <c r="O14" s="17">
        <f t="shared" si="0"/>
        <v>0</v>
      </c>
    </row>
    <row r="15" spans="1:15" x14ac:dyDescent="0.2">
      <c r="A15" s="7">
        <v>12</v>
      </c>
      <c r="B15" s="8" t="s">
        <v>47</v>
      </c>
      <c r="C15" s="10" t="s">
        <v>26</v>
      </c>
      <c r="D15" s="10" t="s">
        <v>19</v>
      </c>
      <c r="E15" s="53"/>
      <c r="F15" s="53"/>
      <c r="G15" s="53"/>
      <c r="H15" s="53"/>
      <c r="I15" s="53"/>
      <c r="J15" s="16">
        <v>5</v>
      </c>
      <c r="K15" s="16">
        <v>1</v>
      </c>
      <c r="L15" s="16">
        <v>2</v>
      </c>
      <c r="M15" s="16">
        <v>1</v>
      </c>
      <c r="N15" s="16">
        <v>1</v>
      </c>
      <c r="O15" s="17">
        <f t="shared" si="0"/>
        <v>0</v>
      </c>
    </row>
    <row r="16" spans="1:15" x14ac:dyDescent="0.2">
      <c r="A16" s="7">
        <v>13</v>
      </c>
      <c r="B16" s="8" t="s">
        <v>48</v>
      </c>
      <c r="C16" s="10" t="s">
        <v>26</v>
      </c>
      <c r="D16" s="10" t="s">
        <v>19</v>
      </c>
      <c r="E16" s="53"/>
      <c r="F16" s="53"/>
      <c r="G16" s="53"/>
      <c r="H16" s="53"/>
      <c r="I16" s="53"/>
      <c r="J16" s="16">
        <v>10</v>
      </c>
      <c r="K16" s="16">
        <v>1</v>
      </c>
      <c r="L16" s="16">
        <v>25</v>
      </c>
      <c r="M16" s="16">
        <v>1</v>
      </c>
      <c r="N16" s="16">
        <v>1</v>
      </c>
      <c r="O16" s="17">
        <f t="shared" si="0"/>
        <v>0</v>
      </c>
    </row>
    <row r="17" spans="1:15" x14ac:dyDescent="0.2">
      <c r="A17" s="7">
        <v>14</v>
      </c>
      <c r="B17" s="8" t="s">
        <v>49</v>
      </c>
      <c r="C17" s="10" t="s">
        <v>26</v>
      </c>
      <c r="D17" s="10" t="s">
        <v>19</v>
      </c>
      <c r="E17" s="53"/>
      <c r="F17" s="53"/>
      <c r="G17" s="53"/>
      <c r="H17" s="53"/>
      <c r="I17" s="53"/>
      <c r="J17" s="16">
        <v>1</v>
      </c>
      <c r="K17" s="16">
        <v>1</v>
      </c>
      <c r="L17" s="16">
        <v>1</v>
      </c>
      <c r="M17" s="16">
        <v>1</v>
      </c>
      <c r="N17" s="16">
        <v>1</v>
      </c>
      <c r="O17" s="17">
        <f t="shared" si="0"/>
        <v>0</v>
      </c>
    </row>
    <row r="18" spans="1:15" x14ac:dyDescent="0.2">
      <c r="A18" s="7">
        <v>15</v>
      </c>
      <c r="B18" s="8" t="s">
        <v>43</v>
      </c>
      <c r="C18" s="10" t="s">
        <v>27</v>
      </c>
      <c r="D18" s="10" t="s">
        <v>19</v>
      </c>
      <c r="E18" s="53"/>
      <c r="F18" s="53"/>
      <c r="G18" s="53"/>
      <c r="H18" s="53"/>
      <c r="I18" s="53"/>
      <c r="J18" s="16">
        <v>1</v>
      </c>
      <c r="K18" s="16">
        <v>1</v>
      </c>
      <c r="L18" s="16">
        <v>1</v>
      </c>
      <c r="M18" s="16">
        <v>1</v>
      </c>
      <c r="N18" s="16">
        <v>1</v>
      </c>
      <c r="O18" s="17">
        <f t="shared" si="0"/>
        <v>0</v>
      </c>
    </row>
    <row r="19" spans="1:15" x14ac:dyDescent="0.2">
      <c r="A19" s="7">
        <v>16</v>
      </c>
      <c r="B19" s="8" t="s">
        <v>44</v>
      </c>
      <c r="C19" s="10" t="s">
        <v>27</v>
      </c>
      <c r="D19" s="10" t="s">
        <v>19</v>
      </c>
      <c r="E19" s="53"/>
      <c r="F19" s="53"/>
      <c r="G19" s="53"/>
      <c r="H19" s="53"/>
      <c r="I19" s="53"/>
      <c r="J19" s="16">
        <v>1</v>
      </c>
      <c r="K19" s="16">
        <v>1</v>
      </c>
      <c r="L19" s="16">
        <v>1</v>
      </c>
      <c r="M19" s="16">
        <v>1</v>
      </c>
      <c r="N19" s="16">
        <v>1</v>
      </c>
      <c r="O19" s="17">
        <f t="shared" si="0"/>
        <v>0</v>
      </c>
    </row>
    <row r="20" spans="1:15" x14ac:dyDescent="0.2">
      <c r="A20" s="7">
        <v>17</v>
      </c>
      <c r="B20" s="8" t="s">
        <v>45</v>
      </c>
      <c r="C20" s="10" t="s">
        <v>27</v>
      </c>
      <c r="D20" s="10" t="s">
        <v>19</v>
      </c>
      <c r="E20" s="53"/>
      <c r="F20" s="53"/>
      <c r="G20" s="53"/>
      <c r="H20" s="53"/>
      <c r="I20" s="53"/>
      <c r="J20" s="16">
        <v>1</v>
      </c>
      <c r="K20" s="16">
        <v>1</v>
      </c>
      <c r="L20" s="16">
        <v>1</v>
      </c>
      <c r="M20" s="16">
        <v>1</v>
      </c>
      <c r="N20" s="16">
        <v>1</v>
      </c>
      <c r="O20" s="17">
        <f t="shared" si="0"/>
        <v>0</v>
      </c>
    </row>
    <row r="21" spans="1:15" ht="15.75" customHeight="1" x14ac:dyDescent="0.2">
      <c r="A21" s="7">
        <v>18</v>
      </c>
      <c r="B21" s="8" t="s">
        <v>46</v>
      </c>
      <c r="C21" s="10" t="s">
        <v>27</v>
      </c>
      <c r="D21" s="10" t="s">
        <v>19</v>
      </c>
      <c r="E21" s="53"/>
      <c r="F21" s="53"/>
      <c r="G21" s="53"/>
      <c r="H21" s="53"/>
      <c r="I21" s="53"/>
      <c r="J21" s="16">
        <v>1</v>
      </c>
      <c r="K21" s="16">
        <v>1</v>
      </c>
      <c r="L21" s="16">
        <v>1</v>
      </c>
      <c r="M21" s="16">
        <v>1</v>
      </c>
      <c r="N21" s="16">
        <v>1</v>
      </c>
      <c r="O21" s="17">
        <f t="shared" si="0"/>
        <v>0</v>
      </c>
    </row>
    <row r="22" spans="1:15" ht="15.75" customHeight="1" x14ac:dyDescent="0.2">
      <c r="A22" s="7">
        <v>19</v>
      </c>
      <c r="B22" s="8" t="s">
        <v>47</v>
      </c>
      <c r="C22" s="10" t="s">
        <v>27</v>
      </c>
      <c r="D22" s="10" t="s">
        <v>19</v>
      </c>
      <c r="E22" s="53"/>
      <c r="F22" s="53"/>
      <c r="G22" s="53"/>
      <c r="H22" s="53"/>
      <c r="I22" s="53"/>
      <c r="J22" s="16">
        <v>1</v>
      </c>
      <c r="K22" s="16">
        <v>1</v>
      </c>
      <c r="L22" s="16">
        <v>1</v>
      </c>
      <c r="M22" s="16">
        <v>1</v>
      </c>
      <c r="N22" s="16">
        <v>1</v>
      </c>
      <c r="O22" s="17">
        <f t="shared" si="0"/>
        <v>0</v>
      </c>
    </row>
    <row r="23" spans="1:15" ht="15.75" customHeight="1" x14ac:dyDescent="0.2">
      <c r="A23" s="7">
        <v>20</v>
      </c>
      <c r="B23" s="8" t="s">
        <v>48</v>
      </c>
      <c r="C23" s="10" t="s">
        <v>27</v>
      </c>
      <c r="D23" s="10" t="s">
        <v>19</v>
      </c>
      <c r="E23" s="53"/>
      <c r="F23" s="53"/>
      <c r="G23" s="53"/>
      <c r="H23" s="53"/>
      <c r="I23" s="53"/>
      <c r="J23" s="16">
        <v>1</v>
      </c>
      <c r="K23" s="16">
        <v>1</v>
      </c>
      <c r="L23" s="16">
        <v>1</v>
      </c>
      <c r="M23" s="16">
        <v>1</v>
      </c>
      <c r="N23" s="16">
        <v>1</v>
      </c>
      <c r="O23" s="17">
        <f t="shared" si="0"/>
        <v>0</v>
      </c>
    </row>
    <row r="24" spans="1:15" ht="15.75" customHeight="1" x14ac:dyDescent="0.2">
      <c r="A24" s="7">
        <v>21</v>
      </c>
      <c r="B24" s="8" t="s">
        <v>49</v>
      </c>
      <c r="C24" s="10" t="s">
        <v>27</v>
      </c>
      <c r="D24" s="10" t="s">
        <v>19</v>
      </c>
      <c r="E24" s="53"/>
      <c r="F24" s="53"/>
      <c r="G24" s="53"/>
      <c r="H24" s="53"/>
      <c r="I24" s="53"/>
      <c r="J24" s="16">
        <v>1</v>
      </c>
      <c r="K24" s="16">
        <v>1</v>
      </c>
      <c r="L24" s="16">
        <v>1</v>
      </c>
      <c r="M24" s="16">
        <v>1</v>
      </c>
      <c r="N24" s="16">
        <v>1</v>
      </c>
      <c r="O24" s="17">
        <f t="shared" si="0"/>
        <v>0</v>
      </c>
    </row>
    <row r="25" spans="1:15" ht="15.75" customHeight="1" x14ac:dyDescent="0.2">
      <c r="A25" s="7">
        <v>22</v>
      </c>
      <c r="B25" s="8" t="s">
        <v>43</v>
      </c>
      <c r="C25" s="18" t="s">
        <v>28</v>
      </c>
      <c r="D25" s="10" t="s">
        <v>19</v>
      </c>
      <c r="E25" s="53"/>
      <c r="F25" s="53"/>
      <c r="G25" s="53"/>
      <c r="H25" s="53"/>
      <c r="I25" s="53"/>
      <c r="J25" s="16">
        <v>1</v>
      </c>
      <c r="K25" s="16">
        <v>1</v>
      </c>
      <c r="L25" s="16">
        <v>1</v>
      </c>
      <c r="M25" s="16">
        <v>1</v>
      </c>
      <c r="N25" s="16">
        <v>1</v>
      </c>
      <c r="O25" s="17">
        <f t="shared" si="0"/>
        <v>0</v>
      </c>
    </row>
    <row r="26" spans="1:15" ht="15.75" customHeight="1" x14ac:dyDescent="0.2">
      <c r="A26" s="7">
        <v>23</v>
      </c>
      <c r="B26" s="8" t="s">
        <v>44</v>
      </c>
      <c r="C26" s="18" t="s">
        <v>28</v>
      </c>
      <c r="D26" s="10" t="s">
        <v>19</v>
      </c>
      <c r="E26" s="53"/>
      <c r="F26" s="53"/>
      <c r="G26" s="53"/>
      <c r="H26" s="53"/>
      <c r="I26" s="53"/>
      <c r="J26" s="16">
        <v>1</v>
      </c>
      <c r="K26" s="16">
        <v>1</v>
      </c>
      <c r="L26" s="16">
        <v>1</v>
      </c>
      <c r="M26" s="16">
        <v>1</v>
      </c>
      <c r="N26" s="16">
        <v>1</v>
      </c>
      <c r="O26" s="17">
        <f t="shared" si="0"/>
        <v>0</v>
      </c>
    </row>
    <row r="27" spans="1:15" ht="15.75" customHeight="1" x14ac:dyDescent="0.2">
      <c r="A27" s="7">
        <v>24</v>
      </c>
      <c r="B27" s="8" t="s">
        <v>45</v>
      </c>
      <c r="C27" s="18" t="s">
        <v>28</v>
      </c>
      <c r="D27" s="10" t="s">
        <v>19</v>
      </c>
      <c r="E27" s="53"/>
      <c r="F27" s="53"/>
      <c r="G27" s="53"/>
      <c r="H27" s="53"/>
      <c r="I27" s="53"/>
      <c r="J27" s="16">
        <v>1</v>
      </c>
      <c r="K27" s="16">
        <v>1</v>
      </c>
      <c r="L27" s="16">
        <v>1</v>
      </c>
      <c r="M27" s="16">
        <v>1</v>
      </c>
      <c r="N27" s="16">
        <v>1</v>
      </c>
      <c r="O27" s="17">
        <f t="shared" si="0"/>
        <v>0</v>
      </c>
    </row>
    <row r="28" spans="1:15" ht="15.75" customHeight="1" x14ac:dyDescent="0.2">
      <c r="A28" s="7">
        <v>25</v>
      </c>
      <c r="B28" s="8" t="s">
        <v>46</v>
      </c>
      <c r="C28" s="18" t="s">
        <v>28</v>
      </c>
      <c r="D28" s="10" t="s">
        <v>19</v>
      </c>
      <c r="E28" s="53"/>
      <c r="F28" s="53"/>
      <c r="G28" s="53"/>
      <c r="H28" s="53"/>
      <c r="I28" s="53"/>
      <c r="J28" s="16">
        <v>1</v>
      </c>
      <c r="K28" s="16">
        <v>1</v>
      </c>
      <c r="L28" s="16">
        <v>1</v>
      </c>
      <c r="M28" s="16">
        <v>1</v>
      </c>
      <c r="N28" s="16">
        <v>1</v>
      </c>
      <c r="O28" s="17">
        <f t="shared" si="0"/>
        <v>0</v>
      </c>
    </row>
    <row r="29" spans="1:15" ht="15.75" customHeight="1" x14ac:dyDescent="0.2">
      <c r="A29" s="7">
        <v>26</v>
      </c>
      <c r="B29" s="8" t="s">
        <v>47</v>
      </c>
      <c r="C29" s="18" t="s">
        <v>28</v>
      </c>
      <c r="D29" s="10" t="s">
        <v>19</v>
      </c>
      <c r="E29" s="53"/>
      <c r="F29" s="53"/>
      <c r="G29" s="53"/>
      <c r="H29" s="53"/>
      <c r="I29" s="53"/>
      <c r="J29" s="16">
        <v>1</v>
      </c>
      <c r="K29" s="16">
        <v>1</v>
      </c>
      <c r="L29" s="16">
        <v>1</v>
      </c>
      <c r="M29" s="16">
        <v>1</v>
      </c>
      <c r="N29" s="16">
        <v>1</v>
      </c>
      <c r="O29" s="17">
        <f t="shared" si="0"/>
        <v>0</v>
      </c>
    </row>
    <row r="30" spans="1:15" ht="15.75" customHeight="1" x14ac:dyDescent="0.2">
      <c r="A30" s="7">
        <v>27</v>
      </c>
      <c r="B30" s="8" t="s">
        <v>48</v>
      </c>
      <c r="C30" s="18" t="s">
        <v>28</v>
      </c>
      <c r="D30" s="10" t="s">
        <v>19</v>
      </c>
      <c r="E30" s="53"/>
      <c r="F30" s="53"/>
      <c r="G30" s="53"/>
      <c r="H30" s="53"/>
      <c r="I30" s="53"/>
      <c r="J30" s="16">
        <v>1</v>
      </c>
      <c r="K30" s="16">
        <v>1</v>
      </c>
      <c r="L30" s="16">
        <v>1</v>
      </c>
      <c r="M30" s="16">
        <v>1</v>
      </c>
      <c r="N30" s="16">
        <v>1</v>
      </c>
      <c r="O30" s="17">
        <f t="shared" si="0"/>
        <v>0</v>
      </c>
    </row>
    <row r="31" spans="1:15" ht="15.75" customHeight="1" x14ac:dyDescent="0.2">
      <c r="A31" s="7">
        <v>28</v>
      </c>
      <c r="B31" s="8" t="s">
        <v>49</v>
      </c>
      <c r="C31" s="18" t="s">
        <v>28</v>
      </c>
      <c r="D31" s="10" t="s">
        <v>19</v>
      </c>
      <c r="E31" s="53"/>
      <c r="F31" s="53"/>
      <c r="G31" s="53"/>
      <c r="H31" s="53"/>
      <c r="I31" s="53"/>
      <c r="J31" s="16">
        <v>1</v>
      </c>
      <c r="K31" s="16">
        <v>1</v>
      </c>
      <c r="L31" s="16">
        <v>1</v>
      </c>
      <c r="M31" s="16">
        <v>1</v>
      </c>
      <c r="N31" s="16">
        <v>1</v>
      </c>
      <c r="O31" s="17">
        <f t="shared" si="0"/>
        <v>0</v>
      </c>
    </row>
    <row r="32" spans="1:15" ht="15.75" customHeight="1" x14ac:dyDescent="0.2">
      <c r="A32" s="7">
        <v>29</v>
      </c>
      <c r="B32" s="8" t="s">
        <v>50</v>
      </c>
      <c r="C32" s="9" t="s">
        <v>18</v>
      </c>
      <c r="D32" s="10" t="s">
        <v>19</v>
      </c>
      <c r="E32" s="53"/>
      <c r="F32" s="53"/>
      <c r="G32" s="53"/>
      <c r="H32" s="53"/>
      <c r="I32" s="53"/>
      <c r="J32" s="16">
        <v>2</v>
      </c>
      <c r="K32" s="16">
        <v>1</v>
      </c>
      <c r="L32" s="16">
        <v>2</v>
      </c>
      <c r="M32" s="16">
        <v>2</v>
      </c>
      <c r="N32" s="16">
        <v>1</v>
      </c>
      <c r="O32" s="17">
        <f t="shared" si="0"/>
        <v>0</v>
      </c>
    </row>
    <row r="33" spans="1:15" ht="15.75" customHeight="1" x14ac:dyDescent="0.2">
      <c r="A33" s="7">
        <v>30</v>
      </c>
      <c r="B33" s="8" t="s">
        <v>51</v>
      </c>
      <c r="C33" s="9" t="s">
        <v>18</v>
      </c>
      <c r="D33" s="10" t="s">
        <v>19</v>
      </c>
      <c r="E33" s="53"/>
      <c r="F33" s="53"/>
      <c r="G33" s="53"/>
      <c r="H33" s="53"/>
      <c r="I33" s="53"/>
      <c r="J33" s="16">
        <v>1</v>
      </c>
      <c r="K33" s="16">
        <v>2</v>
      </c>
      <c r="L33" s="16">
        <v>10</v>
      </c>
      <c r="M33" s="16">
        <v>5</v>
      </c>
      <c r="N33" s="16">
        <v>1</v>
      </c>
      <c r="O33" s="17">
        <f t="shared" si="0"/>
        <v>0</v>
      </c>
    </row>
    <row r="34" spans="1:15" ht="15.75" customHeight="1" x14ac:dyDescent="0.2">
      <c r="A34" s="7">
        <v>31</v>
      </c>
      <c r="B34" s="8" t="s">
        <v>52</v>
      </c>
      <c r="C34" s="9" t="s">
        <v>18</v>
      </c>
      <c r="D34" s="10" t="s">
        <v>19</v>
      </c>
      <c r="E34" s="53"/>
      <c r="F34" s="53"/>
      <c r="G34" s="53"/>
      <c r="H34" s="53"/>
      <c r="I34" s="53"/>
      <c r="J34" s="16">
        <v>1</v>
      </c>
      <c r="K34" s="16">
        <v>1</v>
      </c>
      <c r="L34" s="16">
        <v>1</v>
      </c>
      <c r="M34" s="16">
        <v>1</v>
      </c>
      <c r="N34" s="16">
        <v>1</v>
      </c>
      <c r="O34" s="17">
        <f t="shared" si="0"/>
        <v>0</v>
      </c>
    </row>
    <row r="35" spans="1:15" ht="15.75" customHeight="1" x14ac:dyDescent="0.2">
      <c r="A35" s="7">
        <v>32</v>
      </c>
      <c r="B35" s="8" t="s">
        <v>53</v>
      </c>
      <c r="C35" s="9" t="s">
        <v>18</v>
      </c>
      <c r="D35" s="10" t="s">
        <v>19</v>
      </c>
      <c r="E35" s="53"/>
      <c r="F35" s="53"/>
      <c r="G35" s="53"/>
      <c r="H35" s="53"/>
      <c r="I35" s="53"/>
      <c r="J35" s="16">
        <v>1</v>
      </c>
      <c r="K35" s="16">
        <v>1</v>
      </c>
      <c r="L35" s="16">
        <v>5</v>
      </c>
      <c r="M35" s="16">
        <v>1</v>
      </c>
      <c r="N35" s="16">
        <v>1</v>
      </c>
      <c r="O35" s="17">
        <f t="shared" si="0"/>
        <v>0</v>
      </c>
    </row>
    <row r="36" spans="1:15" ht="15.75" customHeight="1" x14ac:dyDescent="0.2">
      <c r="A36" s="7">
        <v>33</v>
      </c>
      <c r="B36" s="8" t="s">
        <v>54</v>
      </c>
      <c r="C36" s="9" t="s">
        <v>18</v>
      </c>
      <c r="D36" s="10" t="s">
        <v>19</v>
      </c>
      <c r="E36" s="53"/>
      <c r="F36" s="53"/>
      <c r="G36" s="53"/>
      <c r="H36" s="53"/>
      <c r="I36" s="53"/>
      <c r="J36" s="16">
        <v>1</v>
      </c>
      <c r="K36" s="16">
        <v>1</v>
      </c>
      <c r="L36" s="16">
        <v>1</v>
      </c>
      <c r="M36" s="16">
        <v>1</v>
      </c>
      <c r="N36" s="16">
        <v>1</v>
      </c>
      <c r="O36" s="17">
        <f t="shared" si="0"/>
        <v>0</v>
      </c>
    </row>
    <row r="37" spans="1:15" ht="15.75" customHeight="1" x14ac:dyDescent="0.2">
      <c r="A37" s="7">
        <v>34</v>
      </c>
      <c r="B37" s="8" t="s">
        <v>55</v>
      </c>
      <c r="C37" s="9" t="s">
        <v>18</v>
      </c>
      <c r="D37" s="10" t="s">
        <v>19</v>
      </c>
      <c r="E37" s="53"/>
      <c r="F37" s="53"/>
      <c r="G37" s="53"/>
      <c r="H37" s="53"/>
      <c r="I37" s="53"/>
      <c r="J37" s="16">
        <v>1</v>
      </c>
      <c r="K37" s="16">
        <v>1</v>
      </c>
      <c r="L37" s="16">
        <v>1</v>
      </c>
      <c r="M37" s="16">
        <v>1</v>
      </c>
      <c r="N37" s="16">
        <v>1</v>
      </c>
      <c r="O37" s="17">
        <f t="shared" si="0"/>
        <v>0</v>
      </c>
    </row>
    <row r="38" spans="1:15" ht="15.75" customHeight="1" x14ac:dyDescent="0.2">
      <c r="A38" s="7">
        <v>35</v>
      </c>
      <c r="B38" s="8" t="s">
        <v>56</v>
      </c>
      <c r="C38" s="9" t="s">
        <v>18</v>
      </c>
      <c r="D38" s="10" t="s">
        <v>19</v>
      </c>
      <c r="E38" s="53"/>
      <c r="F38" s="53"/>
      <c r="G38" s="53"/>
      <c r="H38" s="53"/>
      <c r="I38" s="53"/>
      <c r="J38" s="16">
        <v>1</v>
      </c>
      <c r="K38" s="16">
        <v>1</v>
      </c>
      <c r="L38" s="16">
        <v>1</v>
      </c>
      <c r="M38" s="16">
        <v>1</v>
      </c>
      <c r="N38" s="16">
        <v>1</v>
      </c>
      <c r="O38" s="17">
        <f t="shared" si="0"/>
        <v>0</v>
      </c>
    </row>
    <row r="39" spans="1:15" ht="15.75" customHeight="1" x14ac:dyDescent="0.2">
      <c r="A39" s="7">
        <v>36</v>
      </c>
      <c r="B39" s="8" t="s">
        <v>50</v>
      </c>
      <c r="C39" s="10" t="s">
        <v>26</v>
      </c>
      <c r="D39" s="10" t="s">
        <v>19</v>
      </c>
      <c r="E39" s="53"/>
      <c r="F39" s="53"/>
      <c r="G39" s="53"/>
      <c r="H39" s="53"/>
      <c r="I39" s="53"/>
      <c r="J39" s="16">
        <v>2</v>
      </c>
      <c r="K39" s="16">
        <v>2</v>
      </c>
      <c r="L39" s="16">
        <v>1</v>
      </c>
      <c r="M39" s="16">
        <v>1</v>
      </c>
      <c r="N39" s="16">
        <v>1</v>
      </c>
      <c r="O39" s="17">
        <f t="shared" si="0"/>
        <v>0</v>
      </c>
    </row>
    <row r="40" spans="1:15" ht="15.75" customHeight="1" x14ac:dyDescent="0.2">
      <c r="A40" s="7">
        <v>37</v>
      </c>
      <c r="B40" s="8" t="s">
        <v>51</v>
      </c>
      <c r="C40" s="10" t="s">
        <v>26</v>
      </c>
      <c r="D40" s="10" t="s">
        <v>19</v>
      </c>
      <c r="E40" s="53"/>
      <c r="F40" s="53"/>
      <c r="G40" s="53"/>
      <c r="H40" s="53"/>
      <c r="I40" s="53"/>
      <c r="J40" s="16">
        <v>5</v>
      </c>
      <c r="K40" s="16">
        <v>10</v>
      </c>
      <c r="L40" s="16">
        <v>3</v>
      </c>
      <c r="M40" s="16">
        <v>20</v>
      </c>
      <c r="N40" s="16">
        <v>1</v>
      </c>
      <c r="O40" s="17">
        <f t="shared" si="0"/>
        <v>0</v>
      </c>
    </row>
    <row r="41" spans="1:15" ht="15.75" customHeight="1" x14ac:dyDescent="0.2">
      <c r="A41" s="7">
        <v>38</v>
      </c>
      <c r="B41" s="8" t="s">
        <v>52</v>
      </c>
      <c r="C41" s="10" t="s">
        <v>26</v>
      </c>
      <c r="D41" s="10" t="s">
        <v>19</v>
      </c>
      <c r="E41" s="53"/>
      <c r="F41" s="53"/>
      <c r="G41" s="53"/>
      <c r="H41" s="53"/>
      <c r="I41" s="53"/>
      <c r="J41" s="16">
        <v>2</v>
      </c>
      <c r="K41" s="16">
        <v>2</v>
      </c>
      <c r="L41" s="16">
        <v>1</v>
      </c>
      <c r="M41" s="16">
        <v>5</v>
      </c>
      <c r="N41" s="16">
        <v>1</v>
      </c>
      <c r="O41" s="17">
        <f t="shared" si="0"/>
        <v>0</v>
      </c>
    </row>
    <row r="42" spans="1:15" ht="15.75" customHeight="1" x14ac:dyDescent="0.2">
      <c r="A42" s="7">
        <v>39</v>
      </c>
      <c r="B42" s="8" t="s">
        <v>53</v>
      </c>
      <c r="C42" s="10" t="s">
        <v>26</v>
      </c>
      <c r="D42" s="10" t="s">
        <v>19</v>
      </c>
      <c r="E42" s="53"/>
      <c r="F42" s="53"/>
      <c r="G42" s="53"/>
      <c r="H42" s="53"/>
      <c r="I42" s="53"/>
      <c r="J42" s="16">
        <v>1</v>
      </c>
      <c r="K42" s="16">
        <v>1</v>
      </c>
      <c r="L42" s="16">
        <v>40</v>
      </c>
      <c r="M42" s="16">
        <v>50</v>
      </c>
      <c r="N42" s="16">
        <v>1</v>
      </c>
      <c r="O42" s="17">
        <f t="shared" si="0"/>
        <v>0</v>
      </c>
    </row>
    <row r="43" spans="1:15" ht="15.75" customHeight="1" x14ac:dyDescent="0.2">
      <c r="A43" s="7">
        <v>40</v>
      </c>
      <c r="B43" s="8" t="s">
        <v>54</v>
      </c>
      <c r="C43" s="10" t="s">
        <v>26</v>
      </c>
      <c r="D43" s="10" t="s">
        <v>19</v>
      </c>
      <c r="E43" s="53"/>
      <c r="F43" s="53"/>
      <c r="G43" s="53"/>
      <c r="H43" s="53"/>
      <c r="I43" s="53"/>
      <c r="J43" s="16">
        <v>1</v>
      </c>
      <c r="K43" s="16">
        <v>1</v>
      </c>
      <c r="L43" s="16">
        <v>1</v>
      </c>
      <c r="M43" s="16">
        <v>1</v>
      </c>
      <c r="N43" s="16">
        <v>1</v>
      </c>
      <c r="O43" s="17">
        <f t="shared" si="0"/>
        <v>0</v>
      </c>
    </row>
    <row r="44" spans="1:15" ht="12" customHeight="1" x14ac:dyDescent="0.2">
      <c r="A44" s="7">
        <v>41</v>
      </c>
      <c r="B44" s="8" t="s">
        <v>55</v>
      </c>
      <c r="C44" s="10" t="s">
        <v>26</v>
      </c>
      <c r="D44" s="10" t="s">
        <v>19</v>
      </c>
      <c r="E44" s="53"/>
      <c r="F44" s="53"/>
      <c r="G44" s="53"/>
      <c r="H44" s="53"/>
      <c r="I44" s="53"/>
      <c r="J44" s="16">
        <v>1</v>
      </c>
      <c r="K44" s="16">
        <v>1</v>
      </c>
      <c r="L44" s="16">
        <v>1</v>
      </c>
      <c r="M44" s="16">
        <v>1</v>
      </c>
      <c r="N44" s="16">
        <v>1</v>
      </c>
      <c r="O44" s="17">
        <f t="shared" si="0"/>
        <v>0</v>
      </c>
    </row>
    <row r="45" spans="1:15" ht="15.75" customHeight="1" x14ac:dyDescent="0.2">
      <c r="A45" s="7">
        <v>42</v>
      </c>
      <c r="B45" s="8" t="s">
        <v>56</v>
      </c>
      <c r="C45" s="10" t="s">
        <v>26</v>
      </c>
      <c r="D45" s="10" t="s">
        <v>19</v>
      </c>
      <c r="E45" s="53"/>
      <c r="F45" s="53"/>
      <c r="G45" s="53"/>
      <c r="H45" s="53"/>
      <c r="I45" s="53"/>
      <c r="J45" s="16">
        <v>1</v>
      </c>
      <c r="K45" s="16">
        <v>1</v>
      </c>
      <c r="L45" s="16">
        <v>1</v>
      </c>
      <c r="M45" s="16">
        <v>1</v>
      </c>
      <c r="N45" s="16">
        <v>1</v>
      </c>
      <c r="O45" s="17">
        <f t="shared" si="0"/>
        <v>0</v>
      </c>
    </row>
    <row r="46" spans="1:15" ht="15.75" customHeight="1" x14ac:dyDescent="0.2">
      <c r="A46" s="7">
        <v>43</v>
      </c>
      <c r="B46" s="8" t="s">
        <v>50</v>
      </c>
      <c r="C46" s="10" t="s">
        <v>27</v>
      </c>
      <c r="D46" s="10" t="s">
        <v>19</v>
      </c>
      <c r="E46" s="53"/>
      <c r="F46" s="53"/>
      <c r="G46" s="53"/>
      <c r="H46" s="53"/>
      <c r="I46" s="53"/>
      <c r="J46" s="16">
        <v>1</v>
      </c>
      <c r="K46" s="16">
        <v>1</v>
      </c>
      <c r="L46" s="16">
        <v>1</v>
      </c>
      <c r="M46" s="16">
        <v>1</v>
      </c>
      <c r="N46" s="16">
        <v>1</v>
      </c>
      <c r="O46" s="17">
        <f t="shared" si="0"/>
        <v>0</v>
      </c>
    </row>
    <row r="47" spans="1:15" ht="15.75" customHeight="1" x14ac:dyDescent="0.2">
      <c r="A47" s="7">
        <v>44</v>
      </c>
      <c r="B47" s="8" t="s">
        <v>51</v>
      </c>
      <c r="C47" s="10" t="s">
        <v>27</v>
      </c>
      <c r="D47" s="10" t="s">
        <v>19</v>
      </c>
      <c r="E47" s="53"/>
      <c r="F47" s="53"/>
      <c r="G47" s="53"/>
      <c r="H47" s="53"/>
      <c r="I47" s="53"/>
      <c r="J47" s="16">
        <v>1</v>
      </c>
      <c r="K47" s="16">
        <v>2</v>
      </c>
      <c r="L47" s="16">
        <v>1</v>
      </c>
      <c r="M47" s="16">
        <v>1</v>
      </c>
      <c r="N47" s="16">
        <v>1</v>
      </c>
      <c r="O47" s="17">
        <f t="shared" si="0"/>
        <v>0</v>
      </c>
    </row>
    <row r="48" spans="1:15" ht="15.75" customHeight="1" x14ac:dyDescent="0.2">
      <c r="A48" s="7">
        <v>45</v>
      </c>
      <c r="B48" s="8" t="s">
        <v>52</v>
      </c>
      <c r="C48" s="10" t="s">
        <v>27</v>
      </c>
      <c r="D48" s="10" t="s">
        <v>19</v>
      </c>
      <c r="E48" s="53"/>
      <c r="F48" s="53"/>
      <c r="G48" s="53"/>
      <c r="H48" s="53"/>
      <c r="I48" s="53"/>
      <c r="J48" s="16">
        <v>1</v>
      </c>
      <c r="K48" s="16">
        <v>1</v>
      </c>
      <c r="L48" s="16">
        <v>1</v>
      </c>
      <c r="M48" s="16">
        <v>1</v>
      </c>
      <c r="N48" s="16">
        <v>1</v>
      </c>
      <c r="O48" s="17">
        <f t="shared" si="0"/>
        <v>0</v>
      </c>
    </row>
    <row r="49" spans="1:15" ht="15.75" customHeight="1" x14ac:dyDescent="0.2">
      <c r="A49" s="7">
        <v>46</v>
      </c>
      <c r="B49" s="8" t="s">
        <v>53</v>
      </c>
      <c r="C49" s="10" t="s">
        <v>27</v>
      </c>
      <c r="D49" s="10" t="s">
        <v>19</v>
      </c>
      <c r="E49" s="53"/>
      <c r="F49" s="53"/>
      <c r="G49" s="53"/>
      <c r="H49" s="53"/>
      <c r="I49" s="53"/>
      <c r="J49" s="16">
        <v>1</v>
      </c>
      <c r="K49" s="16">
        <v>1</v>
      </c>
      <c r="L49" s="16">
        <v>1</v>
      </c>
      <c r="M49" s="16">
        <v>1</v>
      </c>
      <c r="N49" s="16">
        <v>1</v>
      </c>
      <c r="O49" s="17">
        <f t="shared" si="0"/>
        <v>0</v>
      </c>
    </row>
    <row r="50" spans="1:15" x14ac:dyDescent="0.2">
      <c r="A50" s="7">
        <v>47</v>
      </c>
      <c r="B50" s="8" t="s">
        <v>54</v>
      </c>
      <c r="C50" s="10" t="s">
        <v>27</v>
      </c>
      <c r="D50" s="10" t="s">
        <v>19</v>
      </c>
      <c r="E50" s="53"/>
      <c r="F50" s="53"/>
      <c r="G50" s="53"/>
      <c r="H50" s="53"/>
      <c r="I50" s="53"/>
      <c r="J50" s="16">
        <v>1</v>
      </c>
      <c r="K50" s="16">
        <v>1</v>
      </c>
      <c r="L50" s="16">
        <v>1</v>
      </c>
      <c r="M50" s="16">
        <v>1</v>
      </c>
      <c r="N50" s="16">
        <v>1</v>
      </c>
      <c r="O50" s="17">
        <f t="shared" si="0"/>
        <v>0</v>
      </c>
    </row>
    <row r="51" spans="1:15" x14ac:dyDescent="0.2">
      <c r="A51" s="7">
        <v>48</v>
      </c>
      <c r="B51" s="8" t="s">
        <v>55</v>
      </c>
      <c r="C51" s="10" t="s">
        <v>27</v>
      </c>
      <c r="D51" s="10" t="s">
        <v>19</v>
      </c>
      <c r="E51" s="53"/>
      <c r="F51" s="53"/>
      <c r="G51" s="53"/>
      <c r="H51" s="53"/>
      <c r="I51" s="53"/>
      <c r="J51" s="16">
        <v>1</v>
      </c>
      <c r="K51" s="16">
        <v>1</v>
      </c>
      <c r="L51" s="16">
        <v>1</v>
      </c>
      <c r="M51" s="16">
        <v>1</v>
      </c>
      <c r="N51" s="16">
        <v>1</v>
      </c>
      <c r="O51" s="17">
        <f t="shared" si="0"/>
        <v>0</v>
      </c>
    </row>
    <row r="52" spans="1:15" x14ac:dyDescent="0.2">
      <c r="A52" s="7">
        <v>49</v>
      </c>
      <c r="B52" s="8" t="s">
        <v>56</v>
      </c>
      <c r="C52" s="10" t="s">
        <v>27</v>
      </c>
      <c r="D52" s="10" t="s">
        <v>19</v>
      </c>
      <c r="E52" s="53"/>
      <c r="F52" s="53"/>
      <c r="G52" s="53"/>
      <c r="H52" s="53"/>
      <c r="I52" s="53"/>
      <c r="J52" s="16">
        <v>1</v>
      </c>
      <c r="K52" s="16">
        <v>1</v>
      </c>
      <c r="L52" s="16">
        <v>1</v>
      </c>
      <c r="M52" s="16">
        <v>1</v>
      </c>
      <c r="N52" s="16">
        <v>1</v>
      </c>
      <c r="O52" s="17">
        <f t="shared" si="0"/>
        <v>0</v>
      </c>
    </row>
    <row r="53" spans="1:15" x14ac:dyDescent="0.2">
      <c r="A53" s="7">
        <v>50</v>
      </c>
      <c r="B53" s="8" t="s">
        <v>50</v>
      </c>
      <c r="C53" s="18" t="s">
        <v>28</v>
      </c>
      <c r="D53" s="10" t="s">
        <v>19</v>
      </c>
      <c r="E53" s="53"/>
      <c r="F53" s="53"/>
      <c r="G53" s="53"/>
      <c r="H53" s="53"/>
      <c r="I53" s="53"/>
      <c r="J53" s="16">
        <v>1</v>
      </c>
      <c r="K53" s="16">
        <v>1</v>
      </c>
      <c r="L53" s="16">
        <v>1</v>
      </c>
      <c r="M53" s="16">
        <v>1</v>
      </c>
      <c r="N53" s="16">
        <v>1</v>
      </c>
      <c r="O53" s="17">
        <f t="shared" si="0"/>
        <v>0</v>
      </c>
    </row>
    <row r="54" spans="1:15" x14ac:dyDescent="0.2">
      <c r="A54" s="7">
        <v>51</v>
      </c>
      <c r="B54" s="8" t="s">
        <v>51</v>
      </c>
      <c r="C54" s="18" t="s">
        <v>28</v>
      </c>
      <c r="D54" s="10" t="s">
        <v>19</v>
      </c>
      <c r="E54" s="53"/>
      <c r="F54" s="53"/>
      <c r="G54" s="53"/>
      <c r="H54" s="53"/>
      <c r="I54" s="53"/>
      <c r="J54" s="16">
        <v>1</v>
      </c>
      <c r="K54" s="16">
        <v>1</v>
      </c>
      <c r="L54" s="16">
        <v>1</v>
      </c>
      <c r="M54" s="16">
        <v>1</v>
      </c>
      <c r="N54" s="16">
        <v>1</v>
      </c>
      <c r="O54" s="17">
        <f t="shared" si="0"/>
        <v>0</v>
      </c>
    </row>
    <row r="55" spans="1:15" x14ac:dyDescent="0.2">
      <c r="A55" s="7">
        <v>52</v>
      </c>
      <c r="B55" s="8" t="s">
        <v>52</v>
      </c>
      <c r="C55" s="18" t="s">
        <v>28</v>
      </c>
      <c r="D55" s="10" t="s">
        <v>19</v>
      </c>
      <c r="E55" s="53"/>
      <c r="F55" s="53"/>
      <c r="G55" s="53"/>
      <c r="H55" s="53"/>
      <c r="I55" s="53"/>
      <c r="J55" s="16">
        <v>1</v>
      </c>
      <c r="K55" s="16">
        <v>1</v>
      </c>
      <c r="L55" s="16">
        <v>1</v>
      </c>
      <c r="M55" s="16">
        <v>1</v>
      </c>
      <c r="N55" s="16">
        <v>1</v>
      </c>
      <c r="O55" s="17">
        <f t="shared" si="0"/>
        <v>0</v>
      </c>
    </row>
    <row r="56" spans="1:15" s="11" customFormat="1" x14ac:dyDescent="0.2">
      <c r="A56" s="7">
        <v>53</v>
      </c>
      <c r="B56" s="8" t="s">
        <v>53</v>
      </c>
      <c r="C56" s="18" t="s">
        <v>28</v>
      </c>
      <c r="D56" s="10" t="s">
        <v>19</v>
      </c>
      <c r="E56" s="53"/>
      <c r="F56" s="53"/>
      <c r="G56" s="53"/>
      <c r="H56" s="53"/>
      <c r="I56" s="53"/>
      <c r="J56" s="16">
        <v>1</v>
      </c>
      <c r="K56" s="16">
        <v>1</v>
      </c>
      <c r="L56" s="16">
        <v>1</v>
      </c>
      <c r="M56" s="16">
        <v>1</v>
      </c>
      <c r="N56" s="16">
        <v>1</v>
      </c>
      <c r="O56" s="17">
        <f t="shared" si="0"/>
        <v>0</v>
      </c>
    </row>
    <row r="57" spans="1:15" x14ac:dyDescent="0.2">
      <c r="A57" s="7">
        <v>54</v>
      </c>
      <c r="B57" s="8" t="s">
        <v>54</v>
      </c>
      <c r="C57" s="18" t="s">
        <v>28</v>
      </c>
      <c r="D57" s="10" t="s">
        <v>19</v>
      </c>
      <c r="E57" s="53"/>
      <c r="F57" s="53"/>
      <c r="G57" s="53"/>
      <c r="H57" s="53"/>
      <c r="I57" s="53"/>
      <c r="J57" s="16">
        <v>1</v>
      </c>
      <c r="K57" s="16">
        <v>1</v>
      </c>
      <c r="L57" s="16">
        <v>1</v>
      </c>
      <c r="M57" s="16">
        <v>1</v>
      </c>
      <c r="N57" s="16">
        <v>1</v>
      </c>
      <c r="O57" s="17">
        <f t="shared" si="0"/>
        <v>0</v>
      </c>
    </row>
    <row r="58" spans="1:15" s="11" customFormat="1" x14ac:dyDescent="0.2">
      <c r="A58" s="7">
        <v>55</v>
      </c>
      <c r="B58" s="8" t="s">
        <v>55</v>
      </c>
      <c r="C58" s="18" t="s">
        <v>28</v>
      </c>
      <c r="D58" s="10" t="s">
        <v>19</v>
      </c>
      <c r="E58" s="53"/>
      <c r="F58" s="53"/>
      <c r="G58" s="53"/>
      <c r="H58" s="53"/>
      <c r="I58" s="53"/>
      <c r="J58" s="16">
        <v>1</v>
      </c>
      <c r="K58" s="16">
        <v>1</v>
      </c>
      <c r="L58" s="16">
        <v>1</v>
      </c>
      <c r="M58" s="16">
        <v>1</v>
      </c>
      <c r="N58" s="16">
        <v>1</v>
      </c>
      <c r="O58" s="17">
        <f t="shared" si="0"/>
        <v>0</v>
      </c>
    </row>
    <row r="59" spans="1:15" x14ac:dyDescent="0.2">
      <c r="A59" s="7">
        <v>56</v>
      </c>
      <c r="B59" s="8" t="s">
        <v>56</v>
      </c>
      <c r="C59" s="18" t="s">
        <v>28</v>
      </c>
      <c r="D59" s="10" t="s">
        <v>19</v>
      </c>
      <c r="E59" s="53"/>
      <c r="F59" s="53"/>
      <c r="G59" s="53"/>
      <c r="H59" s="53"/>
      <c r="I59" s="53"/>
      <c r="J59" s="16">
        <v>1</v>
      </c>
      <c r="K59" s="16">
        <v>1</v>
      </c>
      <c r="L59" s="16">
        <v>1</v>
      </c>
      <c r="M59" s="16">
        <v>1</v>
      </c>
      <c r="N59" s="16">
        <v>1</v>
      </c>
      <c r="O59" s="17">
        <f t="shared" si="0"/>
        <v>0</v>
      </c>
    </row>
    <row r="60" spans="1:15" x14ac:dyDescent="0.2">
      <c r="A60" s="7">
        <v>57</v>
      </c>
      <c r="B60" s="25" t="s">
        <v>36</v>
      </c>
      <c r="C60" s="76"/>
      <c r="D60" s="10" t="s">
        <v>37</v>
      </c>
      <c r="E60" s="53"/>
      <c r="F60" s="53"/>
      <c r="G60" s="53"/>
      <c r="H60" s="53"/>
      <c r="I60" s="77"/>
      <c r="J60" s="16">
        <v>20</v>
      </c>
      <c r="K60" s="16">
        <v>20</v>
      </c>
      <c r="L60" s="16">
        <v>30</v>
      </c>
      <c r="M60" s="16">
        <v>15</v>
      </c>
      <c r="N60" s="79"/>
      <c r="O60" s="17">
        <f t="shared" si="0"/>
        <v>0</v>
      </c>
    </row>
    <row r="61" spans="1:15" ht="25.5" x14ac:dyDescent="0.2">
      <c r="A61" s="7">
        <v>58</v>
      </c>
      <c r="B61" s="13" t="s">
        <v>38</v>
      </c>
      <c r="C61" s="76"/>
      <c r="D61" s="10" t="s">
        <v>19</v>
      </c>
      <c r="E61" s="53"/>
      <c r="F61" s="53"/>
      <c r="G61" s="53"/>
      <c r="H61" s="53"/>
      <c r="I61" s="78"/>
      <c r="J61" s="16">
        <v>15</v>
      </c>
      <c r="K61" s="16">
        <v>5</v>
      </c>
      <c r="L61" s="16">
        <v>75</v>
      </c>
      <c r="M61" s="16">
        <v>5</v>
      </c>
      <c r="N61" s="79"/>
      <c r="O61" s="17">
        <f t="shared" si="0"/>
        <v>0</v>
      </c>
    </row>
    <row r="62" spans="1:15" ht="25.5" x14ac:dyDescent="0.2">
      <c r="A62" s="7">
        <v>59</v>
      </c>
      <c r="B62" s="13" t="s">
        <v>39</v>
      </c>
      <c r="C62" s="76"/>
      <c r="D62" s="10" t="s">
        <v>19</v>
      </c>
      <c r="E62" s="53"/>
      <c r="F62" s="53"/>
      <c r="G62" s="53"/>
      <c r="H62" s="53"/>
      <c r="I62" s="78"/>
      <c r="J62" s="16">
        <v>20</v>
      </c>
      <c r="K62" s="16">
        <v>5</v>
      </c>
      <c r="L62" s="16">
        <v>25</v>
      </c>
      <c r="M62" s="16">
        <v>5</v>
      </c>
      <c r="N62" s="79"/>
      <c r="O62" s="17">
        <f t="shared" si="0"/>
        <v>0</v>
      </c>
    </row>
    <row r="63" spans="1:15" ht="25.5" x14ac:dyDescent="0.2">
      <c r="A63" s="7">
        <v>60</v>
      </c>
      <c r="B63" s="13" t="s">
        <v>40</v>
      </c>
      <c r="C63" s="76"/>
      <c r="D63" s="10" t="s">
        <v>19</v>
      </c>
      <c r="E63" s="53"/>
      <c r="F63" s="53"/>
      <c r="G63" s="53"/>
      <c r="H63" s="53"/>
      <c r="I63" s="78"/>
      <c r="J63" s="16">
        <v>5</v>
      </c>
      <c r="K63" s="16">
        <v>5</v>
      </c>
      <c r="L63" s="16">
        <v>15</v>
      </c>
      <c r="M63" s="16">
        <v>5</v>
      </c>
      <c r="N63" s="79"/>
      <c r="O63" s="17">
        <f t="shared" si="0"/>
        <v>0</v>
      </c>
    </row>
    <row r="64" spans="1:15" ht="13.5" thickBot="1" x14ac:dyDescent="0.25">
      <c r="A64" s="39"/>
      <c r="B64" s="40"/>
      <c r="C64" s="14"/>
      <c r="D64" s="44"/>
      <c r="E64" s="41"/>
      <c r="F64" s="41"/>
      <c r="G64" s="41"/>
      <c r="H64" s="41"/>
      <c r="I64" s="41"/>
      <c r="J64" s="42"/>
      <c r="K64" s="42"/>
      <c r="L64" s="42"/>
      <c r="M64" s="42"/>
      <c r="N64" s="42"/>
      <c r="O64" s="43"/>
    </row>
    <row r="65" spans="2:6" s="45" customFormat="1" x14ac:dyDescent="0.2">
      <c r="B65" s="46" t="s">
        <v>57</v>
      </c>
      <c r="C65" s="109"/>
      <c r="D65" s="47">
        <f>'Section A W&amp;S_REPAIR'!D65</f>
        <v>0</v>
      </c>
      <c r="E65" s="112" t="s">
        <v>58</v>
      </c>
      <c r="F65" s="113"/>
    </row>
    <row r="66" spans="2:6" s="45" customFormat="1" x14ac:dyDescent="0.2">
      <c r="B66" s="50" t="s">
        <v>59</v>
      </c>
      <c r="C66" s="110"/>
      <c r="D66" s="48">
        <f>'Section A W&amp;S_REPAIR'!D66</f>
        <v>0</v>
      </c>
      <c r="E66" s="114" t="s">
        <v>60</v>
      </c>
      <c r="F66" s="115"/>
    </row>
    <row r="67" spans="2:6" s="45" customFormat="1" ht="13.5" thickBot="1" x14ac:dyDescent="0.25">
      <c r="B67" s="51" t="s">
        <v>61</v>
      </c>
      <c r="C67" s="111"/>
      <c r="D67" s="49">
        <f>'Section A W&amp;S_REPAIR'!D67</f>
        <v>0</v>
      </c>
      <c r="E67" s="107" t="s">
        <v>62</v>
      </c>
      <c r="F67" s="108"/>
    </row>
  </sheetData>
  <sheetProtection algorithmName="SHA-512" hashValue="mqc82wEe+Rd/o0c+nj0J3+3fC3ZvXflcJnmUmlm1KeuvwdsAsvzvOQvnBaNO4FgoPU1aqihnt1zixIOBU6bLog==" saltValue="6ZkEjRaYjsiAZQWabEofbA==" spinCount="100000" sheet="1" sort="0" autoFilter="0" pivotTables="0"/>
  <autoFilter ref="A3:O67" xr:uid="{EC5FD2CA-689D-49AA-96A2-91FD90B8F3C3}"/>
  <mergeCells count="9">
    <mergeCell ref="E67:F67"/>
    <mergeCell ref="C65:C67"/>
    <mergeCell ref="E65:F65"/>
    <mergeCell ref="E66:F66"/>
    <mergeCell ref="A1:O1"/>
    <mergeCell ref="A2:A3"/>
    <mergeCell ref="C2:C3"/>
    <mergeCell ref="D2:D3"/>
    <mergeCell ref="E2:I2"/>
  </mergeCells>
  <printOptions horizontalCentered="1"/>
  <pageMargins left="0.7" right="0.7" top="0.75" bottom="0.75" header="0.3" footer="0.3"/>
  <pageSetup paperSize="5" orientation="landscape" r:id="rId1"/>
  <headerFooter>
    <oddHeader>&amp;C&amp;"Times New Roman,Bold"&amp;12ON-CALL EMERGENCY AND URGENT WATER AND SEWER REPAIR/REPLACEMENT SERVICES
PRICING PAGE</oddHeader>
    <oddFooter>&amp;L&amp;A&amp;R&amp;P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F617F-E10B-49DE-869C-AD11C0D48370}">
  <sheetPr>
    <tabColor rgb="FFFF0000"/>
  </sheetPr>
  <dimension ref="A1:O67"/>
  <sheetViews>
    <sheetView zoomScaleNormal="100" zoomScaleSheetLayoutView="100" workbookViewId="0">
      <selection activeCell="F19" sqref="F19:I24"/>
    </sheetView>
  </sheetViews>
  <sheetFormatPr defaultColWidth="8.7109375" defaultRowHeight="12.75" x14ac:dyDescent="0.2"/>
  <cols>
    <col min="1" max="1" width="5.5703125" style="6" customWidth="1"/>
    <col min="2" max="2" width="32.5703125" style="11" customWidth="1"/>
    <col min="3" max="3" width="11.42578125" style="6" customWidth="1"/>
    <col min="4" max="4" width="9.5703125" style="14" customWidth="1"/>
    <col min="5" max="9" width="10.85546875" style="14" customWidth="1"/>
    <col min="10" max="14" width="5.7109375" style="19" customWidth="1"/>
    <col min="15" max="15" width="17.5703125" style="19" customWidth="1"/>
    <col min="16" max="16384" width="8.7109375" style="6"/>
  </cols>
  <sheetData>
    <row r="1" spans="1:15" ht="16.149999999999999" customHeight="1" x14ac:dyDescent="0.2">
      <c r="A1" s="94" t="s">
        <v>63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</row>
    <row r="2" spans="1:15" ht="15" customHeight="1" x14ac:dyDescent="0.2">
      <c r="A2" s="116" t="s">
        <v>2</v>
      </c>
      <c r="B2" s="71"/>
      <c r="C2" s="117" t="s">
        <v>4</v>
      </c>
      <c r="D2" s="116" t="s">
        <v>5</v>
      </c>
      <c r="E2" s="93" t="s">
        <v>1</v>
      </c>
      <c r="F2" s="93"/>
      <c r="G2" s="93"/>
      <c r="H2" s="93"/>
      <c r="I2" s="93"/>
      <c r="J2" s="72"/>
      <c r="K2" s="72"/>
      <c r="L2" s="73"/>
      <c r="M2" s="73"/>
      <c r="N2" s="73"/>
      <c r="O2" s="74">
        <f>SUM(O4:O43)</f>
        <v>0</v>
      </c>
    </row>
    <row r="3" spans="1:15" ht="57.75" customHeight="1" x14ac:dyDescent="0.2">
      <c r="A3" s="116"/>
      <c r="B3" s="90" t="s">
        <v>3</v>
      </c>
      <c r="C3" s="117"/>
      <c r="D3" s="116"/>
      <c r="E3" s="70" t="s">
        <v>6</v>
      </c>
      <c r="F3" s="70" t="s">
        <v>7</v>
      </c>
      <c r="G3" s="70" t="s">
        <v>8</v>
      </c>
      <c r="H3" s="70" t="s">
        <v>9</v>
      </c>
      <c r="I3" s="70" t="s">
        <v>64</v>
      </c>
      <c r="J3" s="75" t="s">
        <v>11</v>
      </c>
      <c r="K3" s="75" t="s">
        <v>12</v>
      </c>
      <c r="L3" s="75" t="s">
        <v>13</v>
      </c>
      <c r="M3" s="75" t="s">
        <v>14</v>
      </c>
      <c r="N3" s="75" t="s">
        <v>15</v>
      </c>
      <c r="O3" s="75" t="s">
        <v>16</v>
      </c>
    </row>
    <row r="4" spans="1:15" x14ac:dyDescent="0.2">
      <c r="A4" s="7">
        <v>1</v>
      </c>
      <c r="B4" s="8" t="s">
        <v>65</v>
      </c>
      <c r="C4" s="9" t="s">
        <v>18</v>
      </c>
      <c r="D4" s="10" t="s">
        <v>19</v>
      </c>
      <c r="E4" s="53"/>
      <c r="F4" s="53"/>
      <c r="G4" s="53"/>
      <c r="H4" s="53"/>
      <c r="I4" s="53"/>
      <c r="J4" s="16">
        <v>75</v>
      </c>
      <c r="K4" s="16">
        <v>10</v>
      </c>
      <c r="L4" s="16">
        <v>50</v>
      </c>
      <c r="M4" s="16">
        <v>15</v>
      </c>
      <c r="N4" s="16">
        <v>1</v>
      </c>
      <c r="O4" s="17">
        <f>E4*J4+F4*K4+G4*L4+H4*M4+I4*N4</f>
        <v>0</v>
      </c>
    </row>
    <row r="5" spans="1:15" x14ac:dyDescent="0.2">
      <c r="A5" s="7">
        <v>2</v>
      </c>
      <c r="B5" s="8" t="s">
        <v>66</v>
      </c>
      <c r="C5" s="9" t="s">
        <v>18</v>
      </c>
      <c r="D5" s="10" t="s">
        <v>19</v>
      </c>
      <c r="E5" s="53"/>
      <c r="F5" s="53"/>
      <c r="G5" s="53"/>
      <c r="H5" s="53"/>
      <c r="I5" s="53"/>
      <c r="J5" s="16">
        <v>10</v>
      </c>
      <c r="K5" s="16">
        <v>2</v>
      </c>
      <c r="L5" s="16">
        <v>5</v>
      </c>
      <c r="M5" s="16">
        <v>3</v>
      </c>
      <c r="N5" s="16">
        <v>1</v>
      </c>
      <c r="O5" s="17">
        <f t="shared" ref="O5:O43" si="0">E5*J5+F5*K5+G5*L5+H5*M5+I5*N5</f>
        <v>0</v>
      </c>
    </row>
    <row r="6" spans="1:15" x14ac:dyDescent="0.2">
      <c r="A6" s="7">
        <v>3</v>
      </c>
      <c r="B6" s="8" t="s">
        <v>67</v>
      </c>
      <c r="C6" s="9" t="s">
        <v>18</v>
      </c>
      <c r="D6" s="10" t="s">
        <v>19</v>
      </c>
      <c r="E6" s="53"/>
      <c r="F6" s="53"/>
      <c r="G6" s="53"/>
      <c r="H6" s="53"/>
      <c r="I6" s="53"/>
      <c r="J6" s="16">
        <v>1</v>
      </c>
      <c r="K6" s="16">
        <v>1</v>
      </c>
      <c r="L6" s="16">
        <v>5</v>
      </c>
      <c r="M6" s="16">
        <v>5</v>
      </c>
      <c r="N6" s="16">
        <v>1</v>
      </c>
      <c r="O6" s="17">
        <f t="shared" si="0"/>
        <v>0</v>
      </c>
    </row>
    <row r="7" spans="1:15" x14ac:dyDescent="0.2">
      <c r="A7" s="7">
        <v>4</v>
      </c>
      <c r="B7" s="8" t="s">
        <v>68</v>
      </c>
      <c r="C7" s="9" t="s">
        <v>18</v>
      </c>
      <c r="D7" s="10" t="s">
        <v>19</v>
      </c>
      <c r="E7" s="53"/>
      <c r="F7" s="53"/>
      <c r="G7" s="53"/>
      <c r="H7" s="53"/>
      <c r="I7" s="53"/>
      <c r="J7" s="16">
        <v>1</v>
      </c>
      <c r="K7" s="16">
        <v>1</v>
      </c>
      <c r="L7" s="16">
        <v>1</v>
      </c>
      <c r="M7" s="16">
        <v>1</v>
      </c>
      <c r="N7" s="16">
        <v>1</v>
      </c>
      <c r="O7" s="17">
        <f t="shared" si="0"/>
        <v>0</v>
      </c>
    </row>
    <row r="8" spans="1:15" x14ac:dyDescent="0.2">
      <c r="A8" s="7">
        <v>5</v>
      </c>
      <c r="B8" s="8" t="s">
        <v>69</v>
      </c>
      <c r="C8" s="9" t="s">
        <v>18</v>
      </c>
      <c r="D8" s="10" t="s">
        <v>19</v>
      </c>
      <c r="E8" s="53"/>
      <c r="F8" s="53"/>
      <c r="G8" s="53"/>
      <c r="H8" s="53"/>
      <c r="I8" s="53"/>
      <c r="J8" s="16">
        <v>1</v>
      </c>
      <c r="K8" s="16">
        <v>1</v>
      </c>
      <c r="L8" s="16">
        <v>1</v>
      </c>
      <c r="M8" s="16">
        <v>1</v>
      </c>
      <c r="N8" s="16">
        <v>1</v>
      </c>
      <c r="O8" s="17">
        <f t="shared" si="0"/>
        <v>0</v>
      </c>
    </row>
    <row r="9" spans="1:15" x14ac:dyDescent="0.2">
      <c r="A9" s="7">
        <v>6</v>
      </c>
      <c r="B9" s="8" t="s">
        <v>65</v>
      </c>
      <c r="C9" s="10" t="s">
        <v>26</v>
      </c>
      <c r="D9" s="10" t="s">
        <v>19</v>
      </c>
      <c r="E9" s="53"/>
      <c r="F9" s="53"/>
      <c r="G9" s="53"/>
      <c r="H9" s="53"/>
      <c r="I9" s="53"/>
      <c r="J9" s="16">
        <v>10</v>
      </c>
      <c r="K9" s="16">
        <v>3</v>
      </c>
      <c r="L9" s="16">
        <v>10</v>
      </c>
      <c r="M9" s="16">
        <v>2</v>
      </c>
      <c r="N9" s="16">
        <v>1</v>
      </c>
      <c r="O9" s="17">
        <f t="shared" si="0"/>
        <v>0</v>
      </c>
    </row>
    <row r="10" spans="1:15" ht="16.149999999999999" customHeight="1" x14ac:dyDescent="0.2">
      <c r="A10" s="7">
        <v>7</v>
      </c>
      <c r="B10" s="8" t="s">
        <v>66</v>
      </c>
      <c r="C10" s="10" t="s">
        <v>26</v>
      </c>
      <c r="D10" s="10" t="s">
        <v>19</v>
      </c>
      <c r="E10" s="53"/>
      <c r="F10" s="53"/>
      <c r="G10" s="53"/>
      <c r="H10" s="53"/>
      <c r="I10" s="53"/>
      <c r="J10" s="16">
        <v>5</v>
      </c>
      <c r="K10" s="16">
        <v>2</v>
      </c>
      <c r="L10" s="16">
        <v>2</v>
      </c>
      <c r="M10" s="16">
        <v>3</v>
      </c>
      <c r="N10" s="16">
        <v>1</v>
      </c>
      <c r="O10" s="17">
        <f t="shared" si="0"/>
        <v>0</v>
      </c>
    </row>
    <row r="11" spans="1:15" ht="16.149999999999999" customHeight="1" x14ac:dyDescent="0.2">
      <c r="A11" s="7">
        <v>8</v>
      </c>
      <c r="B11" s="8" t="s">
        <v>67</v>
      </c>
      <c r="C11" s="10" t="s">
        <v>26</v>
      </c>
      <c r="D11" s="10" t="s">
        <v>19</v>
      </c>
      <c r="E11" s="53"/>
      <c r="F11" s="53"/>
      <c r="G11" s="53"/>
      <c r="H11" s="53"/>
      <c r="I11" s="53"/>
      <c r="J11" s="16">
        <v>4</v>
      </c>
      <c r="K11" s="16">
        <v>2</v>
      </c>
      <c r="L11" s="16">
        <v>3</v>
      </c>
      <c r="M11" s="16">
        <v>1</v>
      </c>
      <c r="N11" s="16">
        <v>1</v>
      </c>
      <c r="O11" s="17">
        <f t="shared" si="0"/>
        <v>0</v>
      </c>
    </row>
    <row r="12" spans="1:15" ht="15" customHeight="1" x14ac:dyDescent="0.2">
      <c r="A12" s="7">
        <v>9</v>
      </c>
      <c r="B12" s="8" t="s">
        <v>68</v>
      </c>
      <c r="C12" s="10" t="s">
        <v>26</v>
      </c>
      <c r="D12" s="10" t="s">
        <v>19</v>
      </c>
      <c r="E12" s="53"/>
      <c r="F12" s="53"/>
      <c r="G12" s="53"/>
      <c r="H12" s="53"/>
      <c r="I12" s="53"/>
      <c r="J12" s="16">
        <v>1</v>
      </c>
      <c r="K12" s="16">
        <v>1</v>
      </c>
      <c r="L12" s="16">
        <v>1</v>
      </c>
      <c r="M12" s="16">
        <v>1</v>
      </c>
      <c r="N12" s="16">
        <v>1</v>
      </c>
      <c r="O12" s="17">
        <f t="shared" si="0"/>
        <v>0</v>
      </c>
    </row>
    <row r="13" spans="1:15" x14ac:dyDescent="0.2">
      <c r="A13" s="7">
        <v>10</v>
      </c>
      <c r="B13" s="8" t="s">
        <v>69</v>
      </c>
      <c r="C13" s="10" t="s">
        <v>26</v>
      </c>
      <c r="D13" s="10" t="s">
        <v>19</v>
      </c>
      <c r="E13" s="53"/>
      <c r="F13" s="53"/>
      <c r="G13" s="53"/>
      <c r="H13" s="53"/>
      <c r="I13" s="53"/>
      <c r="J13" s="16">
        <v>1</v>
      </c>
      <c r="K13" s="16">
        <v>1</v>
      </c>
      <c r="L13" s="16">
        <v>1</v>
      </c>
      <c r="M13" s="16">
        <v>1</v>
      </c>
      <c r="N13" s="16">
        <v>1</v>
      </c>
      <c r="O13" s="17">
        <f t="shared" si="0"/>
        <v>0</v>
      </c>
    </row>
    <row r="14" spans="1:15" x14ac:dyDescent="0.2">
      <c r="A14" s="7">
        <v>11</v>
      </c>
      <c r="B14" s="8" t="s">
        <v>65</v>
      </c>
      <c r="C14" s="10" t="s">
        <v>27</v>
      </c>
      <c r="D14" s="10" t="s">
        <v>19</v>
      </c>
      <c r="E14" s="53"/>
      <c r="F14" s="53"/>
      <c r="G14" s="53"/>
      <c r="H14" s="53"/>
      <c r="I14" s="53"/>
      <c r="J14" s="16">
        <v>1</v>
      </c>
      <c r="K14" s="16">
        <v>2</v>
      </c>
      <c r="L14" s="16">
        <v>2</v>
      </c>
      <c r="M14" s="16">
        <v>2</v>
      </c>
      <c r="N14" s="16">
        <v>1</v>
      </c>
      <c r="O14" s="17">
        <f t="shared" si="0"/>
        <v>0</v>
      </c>
    </row>
    <row r="15" spans="1:15" x14ac:dyDescent="0.2">
      <c r="A15" s="7">
        <v>12</v>
      </c>
      <c r="B15" s="8" t="s">
        <v>66</v>
      </c>
      <c r="C15" s="10" t="s">
        <v>27</v>
      </c>
      <c r="D15" s="10" t="s">
        <v>19</v>
      </c>
      <c r="E15" s="53"/>
      <c r="F15" s="53"/>
      <c r="G15" s="53"/>
      <c r="H15" s="53"/>
      <c r="I15" s="53"/>
      <c r="J15" s="16">
        <v>1</v>
      </c>
      <c r="K15" s="16">
        <v>1</v>
      </c>
      <c r="L15" s="16">
        <v>1</v>
      </c>
      <c r="M15" s="16">
        <v>1</v>
      </c>
      <c r="N15" s="16">
        <v>1</v>
      </c>
      <c r="O15" s="17">
        <f t="shared" si="0"/>
        <v>0</v>
      </c>
    </row>
    <row r="16" spans="1:15" x14ac:dyDescent="0.2">
      <c r="A16" s="7">
        <v>13</v>
      </c>
      <c r="B16" s="8" t="s">
        <v>67</v>
      </c>
      <c r="C16" s="10" t="s">
        <v>27</v>
      </c>
      <c r="D16" s="10" t="s">
        <v>19</v>
      </c>
      <c r="E16" s="53"/>
      <c r="F16" s="53"/>
      <c r="G16" s="53"/>
      <c r="H16" s="53"/>
      <c r="I16" s="53"/>
      <c r="J16" s="16">
        <v>1</v>
      </c>
      <c r="K16" s="16">
        <v>1</v>
      </c>
      <c r="L16" s="16">
        <v>1</v>
      </c>
      <c r="M16" s="16">
        <v>1</v>
      </c>
      <c r="N16" s="16">
        <v>1</v>
      </c>
      <c r="O16" s="17">
        <f t="shared" si="0"/>
        <v>0</v>
      </c>
    </row>
    <row r="17" spans="1:15" ht="15.75" customHeight="1" x14ac:dyDescent="0.2">
      <c r="A17" s="7">
        <v>14</v>
      </c>
      <c r="B17" s="8" t="s">
        <v>68</v>
      </c>
      <c r="C17" s="10" t="s">
        <v>27</v>
      </c>
      <c r="D17" s="10" t="s">
        <v>19</v>
      </c>
      <c r="E17" s="53"/>
      <c r="F17" s="53"/>
      <c r="G17" s="53"/>
      <c r="H17" s="53"/>
      <c r="I17" s="53"/>
      <c r="J17" s="16">
        <v>1</v>
      </c>
      <c r="K17" s="16">
        <v>1</v>
      </c>
      <c r="L17" s="16">
        <v>1</v>
      </c>
      <c r="M17" s="16">
        <v>1</v>
      </c>
      <c r="N17" s="16">
        <v>1</v>
      </c>
      <c r="O17" s="17">
        <f t="shared" si="0"/>
        <v>0</v>
      </c>
    </row>
    <row r="18" spans="1:15" ht="15.75" customHeight="1" x14ac:dyDescent="0.2">
      <c r="A18" s="7">
        <v>15</v>
      </c>
      <c r="B18" s="8" t="s">
        <v>69</v>
      </c>
      <c r="C18" s="10" t="s">
        <v>27</v>
      </c>
      <c r="D18" s="10" t="s">
        <v>19</v>
      </c>
      <c r="E18" s="53"/>
      <c r="F18" s="53"/>
      <c r="G18" s="53"/>
      <c r="H18" s="53"/>
      <c r="I18" s="53"/>
      <c r="J18" s="16">
        <v>1</v>
      </c>
      <c r="K18" s="16">
        <v>1</v>
      </c>
      <c r="L18" s="16">
        <v>1</v>
      </c>
      <c r="M18" s="16">
        <v>1</v>
      </c>
      <c r="N18" s="16">
        <v>1</v>
      </c>
      <c r="O18" s="17">
        <f t="shared" si="0"/>
        <v>0</v>
      </c>
    </row>
    <row r="19" spans="1:15" ht="15.75" customHeight="1" x14ac:dyDescent="0.2">
      <c r="A19" s="7">
        <v>16</v>
      </c>
      <c r="B19" s="8" t="s">
        <v>65</v>
      </c>
      <c r="C19" s="18" t="s">
        <v>28</v>
      </c>
      <c r="D19" s="10" t="s">
        <v>19</v>
      </c>
      <c r="E19" s="53"/>
      <c r="F19" s="53"/>
      <c r="G19" s="53"/>
      <c r="H19" s="53"/>
      <c r="I19" s="53"/>
      <c r="J19" s="16">
        <v>1</v>
      </c>
      <c r="K19" s="16">
        <v>1</v>
      </c>
      <c r="L19" s="16">
        <v>2</v>
      </c>
      <c r="M19" s="16">
        <v>2</v>
      </c>
      <c r="N19" s="16">
        <v>1</v>
      </c>
      <c r="O19" s="17">
        <f t="shared" si="0"/>
        <v>0</v>
      </c>
    </row>
    <row r="20" spans="1:15" ht="15.75" customHeight="1" x14ac:dyDescent="0.2">
      <c r="A20" s="7">
        <v>17</v>
      </c>
      <c r="B20" s="8" t="s">
        <v>66</v>
      </c>
      <c r="C20" s="18" t="s">
        <v>28</v>
      </c>
      <c r="D20" s="10" t="s">
        <v>19</v>
      </c>
      <c r="E20" s="53"/>
      <c r="F20" s="53"/>
      <c r="G20" s="53"/>
      <c r="H20" s="53"/>
      <c r="I20" s="53"/>
      <c r="J20" s="16">
        <v>1</v>
      </c>
      <c r="K20" s="16">
        <v>2</v>
      </c>
      <c r="L20" s="16">
        <v>1</v>
      </c>
      <c r="M20" s="16">
        <v>1</v>
      </c>
      <c r="N20" s="16">
        <v>1</v>
      </c>
      <c r="O20" s="17">
        <f t="shared" si="0"/>
        <v>0</v>
      </c>
    </row>
    <row r="21" spans="1:15" ht="15.75" customHeight="1" x14ac:dyDescent="0.2">
      <c r="A21" s="7">
        <v>18</v>
      </c>
      <c r="B21" s="8" t="s">
        <v>67</v>
      </c>
      <c r="C21" s="18" t="s">
        <v>28</v>
      </c>
      <c r="D21" s="10" t="s">
        <v>19</v>
      </c>
      <c r="E21" s="53"/>
      <c r="F21" s="53"/>
      <c r="G21" s="53"/>
      <c r="H21" s="53"/>
      <c r="I21" s="53"/>
      <c r="J21" s="16">
        <v>1</v>
      </c>
      <c r="K21" s="16">
        <v>1</v>
      </c>
      <c r="L21" s="16">
        <v>1</v>
      </c>
      <c r="M21" s="16">
        <v>1</v>
      </c>
      <c r="N21" s="16">
        <v>1</v>
      </c>
      <c r="O21" s="17">
        <f t="shared" si="0"/>
        <v>0</v>
      </c>
    </row>
    <row r="22" spans="1:15" ht="15.75" customHeight="1" x14ac:dyDescent="0.2">
      <c r="A22" s="7">
        <v>19</v>
      </c>
      <c r="B22" s="8" t="s">
        <v>68</v>
      </c>
      <c r="C22" s="18" t="s">
        <v>28</v>
      </c>
      <c r="D22" s="10" t="s">
        <v>19</v>
      </c>
      <c r="E22" s="53"/>
      <c r="F22" s="53"/>
      <c r="G22" s="53"/>
      <c r="H22" s="53"/>
      <c r="I22" s="53"/>
      <c r="J22" s="16">
        <v>1</v>
      </c>
      <c r="K22" s="16">
        <v>1</v>
      </c>
      <c r="L22" s="16">
        <v>1</v>
      </c>
      <c r="M22" s="16">
        <v>1</v>
      </c>
      <c r="N22" s="16">
        <v>1</v>
      </c>
      <c r="O22" s="17">
        <f t="shared" si="0"/>
        <v>0</v>
      </c>
    </row>
    <row r="23" spans="1:15" ht="15.75" customHeight="1" x14ac:dyDescent="0.2">
      <c r="A23" s="7">
        <v>20</v>
      </c>
      <c r="B23" s="8" t="s">
        <v>69</v>
      </c>
      <c r="C23" s="18" t="s">
        <v>28</v>
      </c>
      <c r="D23" s="10" t="s">
        <v>19</v>
      </c>
      <c r="E23" s="53"/>
      <c r="F23" s="53"/>
      <c r="G23" s="53"/>
      <c r="H23" s="53"/>
      <c r="I23" s="53"/>
      <c r="J23" s="16">
        <v>1</v>
      </c>
      <c r="K23" s="16">
        <v>1</v>
      </c>
      <c r="L23" s="16">
        <v>1</v>
      </c>
      <c r="M23" s="16">
        <v>1</v>
      </c>
      <c r="N23" s="16">
        <v>1</v>
      </c>
      <c r="O23" s="17">
        <f t="shared" si="0"/>
        <v>0</v>
      </c>
    </row>
    <row r="24" spans="1:15" ht="15.75" customHeight="1" x14ac:dyDescent="0.2">
      <c r="A24" s="7">
        <v>21</v>
      </c>
      <c r="B24" s="8" t="s">
        <v>70</v>
      </c>
      <c r="C24" s="9" t="s">
        <v>18</v>
      </c>
      <c r="D24" s="10" t="s">
        <v>19</v>
      </c>
      <c r="E24" s="53"/>
      <c r="F24" s="53"/>
      <c r="G24" s="53"/>
      <c r="H24" s="53"/>
      <c r="I24" s="53"/>
      <c r="J24" s="16">
        <v>35</v>
      </c>
      <c r="K24" s="16">
        <v>10</v>
      </c>
      <c r="L24" s="16">
        <v>15</v>
      </c>
      <c r="M24" s="16">
        <v>10</v>
      </c>
      <c r="N24" s="16">
        <v>1</v>
      </c>
      <c r="O24" s="17">
        <f t="shared" si="0"/>
        <v>0</v>
      </c>
    </row>
    <row r="25" spans="1:15" ht="15.75" customHeight="1" x14ac:dyDescent="0.2">
      <c r="A25" s="7">
        <v>22</v>
      </c>
      <c r="B25" s="8" t="s">
        <v>71</v>
      </c>
      <c r="C25" s="9" t="s">
        <v>18</v>
      </c>
      <c r="D25" s="10" t="s">
        <v>19</v>
      </c>
      <c r="E25" s="53"/>
      <c r="F25" s="53"/>
      <c r="G25" s="53"/>
      <c r="H25" s="53"/>
      <c r="I25" s="53"/>
      <c r="J25" s="16">
        <v>30</v>
      </c>
      <c r="K25" s="16">
        <v>10</v>
      </c>
      <c r="L25" s="16">
        <v>10</v>
      </c>
      <c r="M25" s="16">
        <v>15</v>
      </c>
      <c r="N25" s="16">
        <v>1</v>
      </c>
      <c r="O25" s="17">
        <f t="shared" si="0"/>
        <v>0</v>
      </c>
    </row>
    <row r="26" spans="1:15" ht="15.75" customHeight="1" x14ac:dyDescent="0.2">
      <c r="A26" s="7">
        <v>23</v>
      </c>
      <c r="B26" s="8" t="s">
        <v>72</v>
      </c>
      <c r="C26" s="9" t="s">
        <v>18</v>
      </c>
      <c r="D26" s="10" t="s">
        <v>19</v>
      </c>
      <c r="E26" s="53"/>
      <c r="F26" s="53"/>
      <c r="G26" s="53"/>
      <c r="H26" s="53"/>
      <c r="I26" s="53"/>
      <c r="J26" s="16">
        <v>2</v>
      </c>
      <c r="K26" s="16">
        <v>2</v>
      </c>
      <c r="L26" s="16">
        <v>2</v>
      </c>
      <c r="M26" s="16">
        <v>1</v>
      </c>
      <c r="N26" s="16">
        <v>1</v>
      </c>
      <c r="O26" s="17">
        <f t="shared" si="0"/>
        <v>0</v>
      </c>
    </row>
    <row r="27" spans="1:15" ht="15.75" customHeight="1" x14ac:dyDescent="0.2">
      <c r="A27" s="7">
        <v>24</v>
      </c>
      <c r="B27" s="8" t="s">
        <v>73</v>
      </c>
      <c r="C27" s="9" t="s">
        <v>18</v>
      </c>
      <c r="D27" s="10" t="s">
        <v>19</v>
      </c>
      <c r="E27" s="53"/>
      <c r="F27" s="53"/>
      <c r="G27" s="53"/>
      <c r="H27" s="53"/>
      <c r="I27" s="53"/>
      <c r="J27" s="16">
        <v>1</v>
      </c>
      <c r="K27" s="16">
        <v>1</v>
      </c>
      <c r="L27" s="16">
        <v>1</v>
      </c>
      <c r="M27" s="16">
        <v>1</v>
      </c>
      <c r="N27" s="16">
        <v>1</v>
      </c>
      <c r="O27" s="17">
        <f t="shared" si="0"/>
        <v>0</v>
      </c>
    </row>
    <row r="28" spans="1:15" ht="15.75" customHeight="1" x14ac:dyDescent="0.2">
      <c r="A28" s="7">
        <v>25</v>
      </c>
      <c r="B28" s="8" t="s">
        <v>70</v>
      </c>
      <c r="C28" s="10" t="s">
        <v>26</v>
      </c>
      <c r="D28" s="10" t="s">
        <v>19</v>
      </c>
      <c r="E28" s="53"/>
      <c r="F28" s="53"/>
      <c r="G28" s="53"/>
      <c r="H28" s="53"/>
      <c r="I28" s="53"/>
      <c r="J28" s="16">
        <v>75</v>
      </c>
      <c r="K28" s="16">
        <v>20</v>
      </c>
      <c r="L28" s="16">
        <v>20</v>
      </c>
      <c r="M28" s="16">
        <v>10</v>
      </c>
      <c r="N28" s="16">
        <v>1</v>
      </c>
      <c r="O28" s="17">
        <f t="shared" si="0"/>
        <v>0</v>
      </c>
    </row>
    <row r="29" spans="1:15" ht="15.75" customHeight="1" x14ac:dyDescent="0.2">
      <c r="A29" s="7">
        <v>26</v>
      </c>
      <c r="B29" s="8" t="s">
        <v>71</v>
      </c>
      <c r="C29" s="10" t="s">
        <v>26</v>
      </c>
      <c r="D29" s="10" t="s">
        <v>19</v>
      </c>
      <c r="E29" s="53"/>
      <c r="F29" s="53"/>
      <c r="G29" s="53"/>
      <c r="H29" s="53"/>
      <c r="I29" s="53"/>
      <c r="J29" s="16">
        <v>25</v>
      </c>
      <c r="K29" s="16">
        <v>5</v>
      </c>
      <c r="L29" s="16">
        <v>30</v>
      </c>
      <c r="M29" s="16">
        <v>10</v>
      </c>
      <c r="N29" s="16">
        <v>1</v>
      </c>
      <c r="O29" s="17">
        <f t="shared" si="0"/>
        <v>0</v>
      </c>
    </row>
    <row r="30" spans="1:15" ht="15.75" customHeight="1" x14ac:dyDescent="0.2">
      <c r="A30" s="7">
        <v>27</v>
      </c>
      <c r="B30" s="8" t="s">
        <v>72</v>
      </c>
      <c r="C30" s="10" t="s">
        <v>26</v>
      </c>
      <c r="D30" s="10" t="s">
        <v>19</v>
      </c>
      <c r="E30" s="53"/>
      <c r="F30" s="53"/>
      <c r="G30" s="53"/>
      <c r="H30" s="53"/>
      <c r="I30" s="53"/>
      <c r="J30" s="16">
        <v>1</v>
      </c>
      <c r="K30" s="16">
        <v>1</v>
      </c>
      <c r="L30" s="16">
        <v>1</v>
      </c>
      <c r="M30" s="16">
        <v>1</v>
      </c>
      <c r="N30" s="16">
        <v>1</v>
      </c>
      <c r="O30" s="17">
        <f t="shared" si="0"/>
        <v>0</v>
      </c>
    </row>
    <row r="31" spans="1:15" ht="15.75" customHeight="1" x14ac:dyDescent="0.2">
      <c r="A31" s="7">
        <v>28</v>
      </c>
      <c r="B31" s="8" t="s">
        <v>73</v>
      </c>
      <c r="C31" s="10" t="s">
        <v>26</v>
      </c>
      <c r="D31" s="10" t="s">
        <v>19</v>
      </c>
      <c r="E31" s="53"/>
      <c r="F31" s="53"/>
      <c r="G31" s="53"/>
      <c r="H31" s="53"/>
      <c r="I31" s="53"/>
      <c r="J31" s="16">
        <v>1</v>
      </c>
      <c r="K31" s="16">
        <v>1</v>
      </c>
      <c r="L31" s="16">
        <v>1</v>
      </c>
      <c r="M31" s="16">
        <v>1</v>
      </c>
      <c r="N31" s="16">
        <v>1</v>
      </c>
      <c r="O31" s="17">
        <f t="shared" si="0"/>
        <v>0</v>
      </c>
    </row>
    <row r="32" spans="1:15" ht="15.75" customHeight="1" x14ac:dyDescent="0.2">
      <c r="A32" s="7">
        <v>29</v>
      </c>
      <c r="B32" s="8" t="s">
        <v>70</v>
      </c>
      <c r="C32" s="10" t="s">
        <v>27</v>
      </c>
      <c r="D32" s="10" t="s">
        <v>19</v>
      </c>
      <c r="E32" s="53"/>
      <c r="F32" s="53"/>
      <c r="G32" s="53"/>
      <c r="H32" s="53"/>
      <c r="I32" s="53"/>
      <c r="J32" s="16">
        <v>10</v>
      </c>
      <c r="K32" s="16">
        <v>2</v>
      </c>
      <c r="L32" s="16">
        <v>3</v>
      </c>
      <c r="M32" s="16">
        <v>2</v>
      </c>
      <c r="N32" s="16">
        <v>1</v>
      </c>
      <c r="O32" s="17">
        <f t="shared" si="0"/>
        <v>0</v>
      </c>
    </row>
    <row r="33" spans="1:15" ht="15.75" customHeight="1" x14ac:dyDescent="0.2">
      <c r="A33" s="7">
        <v>30</v>
      </c>
      <c r="B33" s="8" t="s">
        <v>71</v>
      </c>
      <c r="C33" s="10" t="s">
        <v>27</v>
      </c>
      <c r="D33" s="10" t="s">
        <v>19</v>
      </c>
      <c r="E33" s="53"/>
      <c r="F33" s="53"/>
      <c r="G33" s="53"/>
      <c r="H33" s="53"/>
      <c r="I33" s="53"/>
      <c r="J33" s="16">
        <v>2</v>
      </c>
      <c r="K33" s="16">
        <v>2</v>
      </c>
      <c r="L33" s="16">
        <v>2</v>
      </c>
      <c r="M33" s="16">
        <v>1</v>
      </c>
      <c r="N33" s="16">
        <v>1</v>
      </c>
      <c r="O33" s="17">
        <f t="shared" si="0"/>
        <v>0</v>
      </c>
    </row>
    <row r="34" spans="1:15" ht="15.75" customHeight="1" x14ac:dyDescent="0.2">
      <c r="A34" s="7">
        <v>31</v>
      </c>
      <c r="B34" s="8" t="s">
        <v>72</v>
      </c>
      <c r="C34" s="10" t="s">
        <v>27</v>
      </c>
      <c r="D34" s="10" t="s">
        <v>19</v>
      </c>
      <c r="E34" s="53"/>
      <c r="F34" s="53"/>
      <c r="G34" s="53"/>
      <c r="H34" s="53"/>
      <c r="I34" s="53"/>
      <c r="J34" s="16">
        <v>1</v>
      </c>
      <c r="K34" s="16">
        <v>1</v>
      </c>
      <c r="L34" s="16">
        <v>1</v>
      </c>
      <c r="M34" s="16">
        <v>1</v>
      </c>
      <c r="N34" s="16">
        <v>1</v>
      </c>
      <c r="O34" s="17">
        <f t="shared" si="0"/>
        <v>0</v>
      </c>
    </row>
    <row r="35" spans="1:15" ht="15.75" customHeight="1" x14ac:dyDescent="0.2">
      <c r="A35" s="7">
        <v>32</v>
      </c>
      <c r="B35" s="8" t="s">
        <v>73</v>
      </c>
      <c r="C35" s="10" t="s">
        <v>27</v>
      </c>
      <c r="D35" s="10" t="s">
        <v>19</v>
      </c>
      <c r="E35" s="53"/>
      <c r="F35" s="53"/>
      <c r="G35" s="53"/>
      <c r="H35" s="53"/>
      <c r="I35" s="53"/>
      <c r="J35" s="16">
        <v>1</v>
      </c>
      <c r="K35" s="16">
        <v>1</v>
      </c>
      <c r="L35" s="16">
        <v>1</v>
      </c>
      <c r="M35" s="16">
        <v>1</v>
      </c>
      <c r="N35" s="16">
        <v>1</v>
      </c>
      <c r="O35" s="17">
        <f t="shared" si="0"/>
        <v>0</v>
      </c>
    </row>
    <row r="36" spans="1:15" x14ac:dyDescent="0.2">
      <c r="A36" s="7">
        <v>33</v>
      </c>
      <c r="B36" s="8" t="s">
        <v>70</v>
      </c>
      <c r="C36" s="18" t="s">
        <v>28</v>
      </c>
      <c r="D36" s="10" t="s">
        <v>19</v>
      </c>
      <c r="E36" s="53"/>
      <c r="F36" s="53"/>
      <c r="G36" s="53"/>
      <c r="H36" s="53"/>
      <c r="I36" s="53"/>
      <c r="J36" s="16">
        <v>5</v>
      </c>
      <c r="K36" s="16">
        <v>2</v>
      </c>
      <c r="L36" s="16">
        <v>2</v>
      </c>
      <c r="M36" s="16">
        <v>2</v>
      </c>
      <c r="N36" s="16">
        <v>1</v>
      </c>
      <c r="O36" s="17">
        <f t="shared" si="0"/>
        <v>0</v>
      </c>
    </row>
    <row r="37" spans="1:15" x14ac:dyDescent="0.2">
      <c r="A37" s="7">
        <v>34</v>
      </c>
      <c r="B37" s="8" t="s">
        <v>71</v>
      </c>
      <c r="C37" s="18" t="s">
        <v>28</v>
      </c>
      <c r="D37" s="10" t="s">
        <v>19</v>
      </c>
      <c r="E37" s="53"/>
      <c r="F37" s="53"/>
      <c r="G37" s="53"/>
      <c r="H37" s="53"/>
      <c r="I37" s="53"/>
      <c r="J37" s="16">
        <v>1</v>
      </c>
      <c r="K37" s="16">
        <v>2</v>
      </c>
      <c r="L37" s="16">
        <v>2</v>
      </c>
      <c r="M37" s="16">
        <v>1</v>
      </c>
      <c r="N37" s="16">
        <v>1</v>
      </c>
      <c r="O37" s="17">
        <f t="shared" si="0"/>
        <v>0</v>
      </c>
    </row>
    <row r="38" spans="1:15" x14ac:dyDescent="0.2">
      <c r="A38" s="7">
        <v>35</v>
      </c>
      <c r="B38" s="8" t="s">
        <v>72</v>
      </c>
      <c r="C38" s="18" t="s">
        <v>28</v>
      </c>
      <c r="D38" s="10" t="s">
        <v>19</v>
      </c>
      <c r="E38" s="53"/>
      <c r="F38" s="53"/>
      <c r="G38" s="53"/>
      <c r="H38" s="53"/>
      <c r="I38" s="53"/>
      <c r="J38" s="16">
        <v>1</v>
      </c>
      <c r="K38" s="16">
        <v>1</v>
      </c>
      <c r="L38" s="16">
        <v>1</v>
      </c>
      <c r="M38" s="16">
        <v>1</v>
      </c>
      <c r="N38" s="16">
        <v>1</v>
      </c>
      <c r="O38" s="17">
        <f t="shared" si="0"/>
        <v>0</v>
      </c>
    </row>
    <row r="39" spans="1:15" s="11" customFormat="1" x14ac:dyDescent="0.2">
      <c r="A39" s="7">
        <v>36</v>
      </c>
      <c r="B39" s="8" t="s">
        <v>73</v>
      </c>
      <c r="C39" s="18" t="s">
        <v>28</v>
      </c>
      <c r="D39" s="10" t="s">
        <v>19</v>
      </c>
      <c r="E39" s="53"/>
      <c r="F39" s="53"/>
      <c r="G39" s="53"/>
      <c r="H39" s="53"/>
      <c r="I39" s="53"/>
      <c r="J39" s="16">
        <v>1</v>
      </c>
      <c r="K39" s="16">
        <v>1</v>
      </c>
      <c r="L39" s="16">
        <v>1</v>
      </c>
      <c r="M39" s="16">
        <v>1</v>
      </c>
      <c r="N39" s="16">
        <v>1</v>
      </c>
      <c r="O39" s="17">
        <f t="shared" si="0"/>
        <v>0</v>
      </c>
    </row>
    <row r="40" spans="1:15" x14ac:dyDescent="0.2">
      <c r="A40" s="7">
        <v>37</v>
      </c>
      <c r="B40" s="25" t="s">
        <v>36</v>
      </c>
      <c r="C40" s="76"/>
      <c r="D40" s="10" t="s">
        <v>37</v>
      </c>
      <c r="E40" s="53"/>
      <c r="F40" s="53"/>
      <c r="G40" s="53"/>
      <c r="H40" s="53"/>
      <c r="I40" s="77"/>
      <c r="J40" s="16">
        <v>50</v>
      </c>
      <c r="K40" s="16">
        <v>30</v>
      </c>
      <c r="L40" s="16">
        <v>30</v>
      </c>
      <c r="M40" s="16">
        <v>15</v>
      </c>
      <c r="N40" s="79"/>
      <c r="O40" s="17">
        <f t="shared" si="0"/>
        <v>0</v>
      </c>
    </row>
    <row r="41" spans="1:15" ht="25.5" x14ac:dyDescent="0.2">
      <c r="A41" s="7">
        <v>38</v>
      </c>
      <c r="B41" s="13" t="s">
        <v>38</v>
      </c>
      <c r="C41" s="76"/>
      <c r="D41" s="10" t="s">
        <v>19</v>
      </c>
      <c r="E41" s="53"/>
      <c r="F41" s="53"/>
      <c r="G41" s="53"/>
      <c r="H41" s="53"/>
      <c r="I41" s="78"/>
      <c r="J41" s="16">
        <v>40</v>
      </c>
      <c r="K41" s="16">
        <v>5</v>
      </c>
      <c r="L41" s="16">
        <v>40</v>
      </c>
      <c r="M41" s="16">
        <v>5</v>
      </c>
      <c r="N41" s="79"/>
      <c r="O41" s="17">
        <f t="shared" si="0"/>
        <v>0</v>
      </c>
    </row>
    <row r="42" spans="1:15" ht="25.5" x14ac:dyDescent="0.2">
      <c r="A42" s="7">
        <v>39</v>
      </c>
      <c r="B42" s="13" t="s">
        <v>39</v>
      </c>
      <c r="C42" s="76"/>
      <c r="D42" s="10" t="s">
        <v>19</v>
      </c>
      <c r="E42" s="53"/>
      <c r="F42" s="53"/>
      <c r="G42" s="53"/>
      <c r="H42" s="53"/>
      <c r="I42" s="78"/>
      <c r="J42" s="16">
        <v>25</v>
      </c>
      <c r="K42" s="16">
        <v>10</v>
      </c>
      <c r="L42" s="16">
        <v>20</v>
      </c>
      <c r="M42" s="16">
        <v>10</v>
      </c>
      <c r="N42" s="79"/>
      <c r="O42" s="17">
        <f t="shared" si="0"/>
        <v>0</v>
      </c>
    </row>
    <row r="43" spans="1:15" ht="25.5" x14ac:dyDescent="0.2">
      <c r="A43" s="7">
        <v>40</v>
      </c>
      <c r="B43" s="13" t="s">
        <v>40</v>
      </c>
      <c r="C43" s="76"/>
      <c r="D43" s="10" t="s">
        <v>19</v>
      </c>
      <c r="E43" s="53"/>
      <c r="F43" s="53"/>
      <c r="G43" s="53"/>
      <c r="H43" s="53"/>
      <c r="I43" s="78"/>
      <c r="J43" s="16">
        <v>25</v>
      </c>
      <c r="K43" s="16">
        <v>10</v>
      </c>
      <c r="L43" s="16">
        <v>15</v>
      </c>
      <c r="M43" s="16">
        <v>5</v>
      </c>
      <c r="N43" s="79"/>
      <c r="O43" s="17">
        <f t="shared" si="0"/>
        <v>0</v>
      </c>
    </row>
    <row r="44" spans="1:15" x14ac:dyDescent="0.2">
      <c r="A44" s="57"/>
      <c r="C44" s="57"/>
      <c r="E44" s="22"/>
      <c r="F44" s="22"/>
      <c r="G44" s="22"/>
      <c r="H44" s="22"/>
      <c r="I44" s="22"/>
      <c r="J44" s="20"/>
      <c r="K44" s="20"/>
      <c r="L44" s="20"/>
      <c r="M44" s="20"/>
      <c r="N44" s="20"/>
    </row>
    <row r="45" spans="1:15" ht="13.5" thickBot="1" x14ac:dyDescent="0.25">
      <c r="A45" s="57"/>
      <c r="C45" s="57"/>
    </row>
    <row r="46" spans="1:15" s="45" customFormat="1" x14ac:dyDescent="0.2">
      <c r="B46" s="46" t="s">
        <v>57</v>
      </c>
      <c r="C46" s="109"/>
      <c r="D46" s="47">
        <f>'Section A W&amp;S_REPAIR'!D65</f>
        <v>0</v>
      </c>
      <c r="E46" s="112" t="s">
        <v>58</v>
      </c>
      <c r="F46" s="113"/>
    </row>
    <row r="47" spans="1:15" s="45" customFormat="1" x14ac:dyDescent="0.2">
      <c r="B47" s="50" t="s">
        <v>59</v>
      </c>
      <c r="C47" s="110"/>
      <c r="D47" s="48">
        <f>'Section A W&amp;S_REPAIR'!D66</f>
        <v>0</v>
      </c>
      <c r="E47" s="114" t="s">
        <v>60</v>
      </c>
      <c r="F47" s="115"/>
    </row>
    <row r="48" spans="1:15" s="45" customFormat="1" ht="13.5" thickBot="1" x14ac:dyDescent="0.25">
      <c r="B48" s="51" t="s">
        <v>61</v>
      </c>
      <c r="C48" s="111"/>
      <c r="D48" s="49">
        <f>'Section A W&amp;S_REPAIR'!D67</f>
        <v>0</v>
      </c>
      <c r="E48" s="107" t="s">
        <v>62</v>
      </c>
      <c r="F48" s="108"/>
    </row>
    <row r="65" spans="2:5" x14ac:dyDescent="0.2">
      <c r="B65" s="57"/>
      <c r="C65" s="57"/>
      <c r="D65" s="11"/>
      <c r="E65" s="57"/>
    </row>
    <row r="66" spans="2:5" x14ac:dyDescent="0.2">
      <c r="B66" s="57"/>
      <c r="C66" s="57"/>
      <c r="D66" s="11"/>
      <c r="E66" s="57"/>
    </row>
    <row r="67" spans="2:5" x14ac:dyDescent="0.2">
      <c r="B67" s="57"/>
      <c r="C67" s="57"/>
      <c r="D67" s="11"/>
      <c r="E67" s="57"/>
    </row>
  </sheetData>
  <sheetProtection algorithmName="SHA-512" hashValue="3CxfNgnU+Uev6MDhYUnzPn/nPFZE0o/J4pBD/tFugHWk5T9wLQvBJ5XK1AFzZ5xV78uS9ZJEkESQ0PrQafG8vA==" saltValue="0R0bcmRz53N4G3PzGmwNeA==" spinCount="100000" sheet="1" sort="0" autoFilter="0" pivotTables="0"/>
  <autoFilter ref="A3:O44" xr:uid="{EB670DBF-C0D4-44B0-9B5C-4BF09801BDD0}"/>
  <mergeCells count="9">
    <mergeCell ref="C46:C48"/>
    <mergeCell ref="E46:F46"/>
    <mergeCell ref="E47:F47"/>
    <mergeCell ref="E48:F48"/>
    <mergeCell ref="A1:O1"/>
    <mergeCell ref="A2:A3"/>
    <mergeCell ref="C2:C3"/>
    <mergeCell ref="D2:D3"/>
    <mergeCell ref="E2:I2"/>
  </mergeCells>
  <printOptions horizontalCentered="1"/>
  <pageMargins left="0.7" right="0.7" top="0.75" bottom="0.75" header="0.3" footer="0.3"/>
  <pageSetup paperSize="5" orientation="landscape" r:id="rId1"/>
  <headerFooter>
    <oddHeader>&amp;C&amp;"Times New Roman,Bold"&amp;12ON-CALL EMERGENCY AND URGENT WATER AND SEWER REPAIR/REPLACEMENT SERVICES
PRICING PAGE</oddHeader>
    <oddFooter>&amp;L&amp;A&amp;R&amp;P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5F5DF-A3FB-437C-B5FB-E31C6F4F87DB}">
  <sheetPr>
    <tabColor rgb="FFFF0000"/>
  </sheetPr>
  <dimension ref="A1:O65"/>
  <sheetViews>
    <sheetView zoomScaleNormal="100" zoomScaleSheetLayoutView="100" workbookViewId="0">
      <selection activeCell="F9" sqref="F9:H13"/>
    </sheetView>
  </sheetViews>
  <sheetFormatPr defaultColWidth="8.7109375" defaultRowHeight="12.75" x14ac:dyDescent="0.2"/>
  <cols>
    <col min="1" max="1" width="5.5703125" style="6" customWidth="1"/>
    <col min="2" max="2" width="26.85546875" style="11" customWidth="1"/>
    <col min="3" max="3" width="9.5703125" style="6" customWidth="1"/>
    <col min="4" max="4" width="9.5703125" style="14" customWidth="1"/>
    <col min="5" max="9" width="11.28515625" style="14" customWidth="1"/>
    <col min="10" max="14" width="5.7109375" style="15" customWidth="1"/>
    <col min="15" max="15" width="17.5703125" style="15" customWidth="1"/>
    <col min="16" max="16384" width="8.7109375" style="6"/>
  </cols>
  <sheetData>
    <row r="1" spans="1:15" ht="16.149999999999999" customHeight="1" x14ac:dyDescent="0.2">
      <c r="A1" s="94" t="s">
        <v>74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</row>
    <row r="2" spans="1:15" ht="15" customHeight="1" x14ac:dyDescent="0.2">
      <c r="A2" s="116" t="s">
        <v>2</v>
      </c>
      <c r="B2" s="71"/>
      <c r="C2" s="117" t="s">
        <v>4</v>
      </c>
      <c r="D2" s="116" t="s">
        <v>5</v>
      </c>
      <c r="E2" s="93" t="s">
        <v>1</v>
      </c>
      <c r="F2" s="93"/>
      <c r="G2" s="93"/>
      <c r="H2" s="93"/>
      <c r="I2" s="93"/>
      <c r="J2" s="72"/>
      <c r="K2" s="72"/>
      <c r="L2" s="73"/>
      <c r="M2" s="73"/>
      <c r="N2" s="73"/>
      <c r="O2" s="68">
        <f>SUM(O4:O23)</f>
        <v>0</v>
      </c>
    </row>
    <row r="3" spans="1:15" ht="52.15" customHeight="1" x14ac:dyDescent="0.2">
      <c r="A3" s="116"/>
      <c r="B3" s="90" t="s">
        <v>3</v>
      </c>
      <c r="C3" s="117"/>
      <c r="D3" s="116"/>
      <c r="E3" s="70" t="s">
        <v>6</v>
      </c>
      <c r="F3" s="70" t="s">
        <v>7</v>
      </c>
      <c r="G3" s="70" t="s">
        <v>8</v>
      </c>
      <c r="H3" s="70" t="s">
        <v>9</v>
      </c>
      <c r="I3" s="70" t="s">
        <v>10</v>
      </c>
      <c r="J3" s="89" t="s">
        <v>11</v>
      </c>
      <c r="K3" s="89" t="s">
        <v>12</v>
      </c>
      <c r="L3" s="89" t="s">
        <v>13</v>
      </c>
      <c r="M3" s="89" t="s">
        <v>14</v>
      </c>
      <c r="N3" s="89" t="s">
        <v>15</v>
      </c>
      <c r="O3" s="89" t="s">
        <v>16</v>
      </c>
    </row>
    <row r="4" spans="1:15" x14ac:dyDescent="0.2">
      <c r="A4" s="7">
        <v>1</v>
      </c>
      <c r="B4" s="8" t="s">
        <v>75</v>
      </c>
      <c r="C4" s="9" t="s">
        <v>18</v>
      </c>
      <c r="D4" s="10" t="s">
        <v>19</v>
      </c>
      <c r="E4" s="53"/>
      <c r="F4" s="53"/>
      <c r="G4" s="53"/>
      <c r="H4" s="53"/>
      <c r="I4" s="53"/>
      <c r="J4" s="58">
        <v>1</v>
      </c>
      <c r="K4" s="58">
        <v>1</v>
      </c>
      <c r="L4" s="58">
        <v>1</v>
      </c>
      <c r="M4" s="58">
        <v>1</v>
      </c>
      <c r="N4" s="58">
        <v>1</v>
      </c>
      <c r="O4" s="59">
        <f>E4*J4+F4*K4+G4*L4+H4*M4+I4*N4</f>
        <v>0</v>
      </c>
    </row>
    <row r="5" spans="1:15" x14ac:dyDescent="0.2">
      <c r="A5" s="7">
        <v>2</v>
      </c>
      <c r="B5" s="8" t="s">
        <v>76</v>
      </c>
      <c r="C5" s="9" t="s">
        <v>18</v>
      </c>
      <c r="D5" s="10" t="s">
        <v>19</v>
      </c>
      <c r="E5" s="53"/>
      <c r="F5" s="53"/>
      <c r="G5" s="53"/>
      <c r="H5" s="53"/>
      <c r="I5" s="53"/>
      <c r="J5" s="58">
        <v>1</v>
      </c>
      <c r="K5" s="58">
        <v>1</v>
      </c>
      <c r="L5" s="58">
        <v>1</v>
      </c>
      <c r="M5" s="58">
        <v>1</v>
      </c>
      <c r="N5" s="58">
        <v>1</v>
      </c>
      <c r="O5" s="59">
        <f t="shared" ref="O5:O23" si="0">E5*J5+F5*K5+G5*L5+H5*M5+I5*N5</f>
        <v>0</v>
      </c>
    </row>
    <row r="6" spans="1:15" x14ac:dyDescent="0.2">
      <c r="A6" s="7">
        <v>3</v>
      </c>
      <c r="B6" s="8" t="s">
        <v>77</v>
      </c>
      <c r="C6" s="9" t="s">
        <v>18</v>
      </c>
      <c r="D6" s="10" t="s">
        <v>19</v>
      </c>
      <c r="E6" s="53"/>
      <c r="F6" s="53"/>
      <c r="G6" s="53"/>
      <c r="H6" s="53"/>
      <c r="I6" s="53"/>
      <c r="J6" s="58">
        <v>1</v>
      </c>
      <c r="K6" s="58">
        <v>1</v>
      </c>
      <c r="L6" s="58">
        <v>1</v>
      </c>
      <c r="M6" s="58">
        <v>1</v>
      </c>
      <c r="N6" s="58">
        <v>1</v>
      </c>
      <c r="O6" s="59">
        <f t="shared" si="0"/>
        <v>0</v>
      </c>
    </row>
    <row r="7" spans="1:15" x14ac:dyDescent="0.2">
      <c r="A7" s="7">
        <v>4</v>
      </c>
      <c r="B7" s="8" t="s">
        <v>78</v>
      </c>
      <c r="C7" s="9" t="s">
        <v>18</v>
      </c>
      <c r="D7" s="10" t="s">
        <v>19</v>
      </c>
      <c r="E7" s="53"/>
      <c r="F7" s="53"/>
      <c r="G7" s="53"/>
      <c r="H7" s="53"/>
      <c r="I7" s="53"/>
      <c r="J7" s="58">
        <v>1</v>
      </c>
      <c r="K7" s="58">
        <v>1</v>
      </c>
      <c r="L7" s="58">
        <v>1</v>
      </c>
      <c r="M7" s="58">
        <v>1</v>
      </c>
      <c r="N7" s="58">
        <v>1</v>
      </c>
      <c r="O7" s="59">
        <f t="shared" si="0"/>
        <v>0</v>
      </c>
    </row>
    <row r="8" spans="1:15" x14ac:dyDescent="0.2">
      <c r="A8" s="7">
        <v>5</v>
      </c>
      <c r="B8" s="8" t="s">
        <v>75</v>
      </c>
      <c r="C8" s="10" t="s">
        <v>26</v>
      </c>
      <c r="D8" s="10" t="s">
        <v>19</v>
      </c>
      <c r="E8" s="53"/>
      <c r="F8" s="53"/>
      <c r="G8" s="53"/>
      <c r="H8" s="53"/>
      <c r="I8" s="53"/>
      <c r="J8" s="58">
        <v>1</v>
      </c>
      <c r="K8" s="58">
        <v>2</v>
      </c>
      <c r="L8" s="58">
        <v>5</v>
      </c>
      <c r="M8" s="58">
        <v>5</v>
      </c>
      <c r="N8" s="58">
        <v>1</v>
      </c>
      <c r="O8" s="59">
        <f t="shared" si="0"/>
        <v>0</v>
      </c>
    </row>
    <row r="9" spans="1:15" ht="16.149999999999999" customHeight="1" x14ac:dyDescent="0.2">
      <c r="A9" s="7">
        <v>6</v>
      </c>
      <c r="B9" s="8" t="s">
        <v>76</v>
      </c>
      <c r="C9" s="10" t="s">
        <v>26</v>
      </c>
      <c r="D9" s="10" t="s">
        <v>19</v>
      </c>
      <c r="E9" s="53"/>
      <c r="F9" s="53"/>
      <c r="G9" s="53"/>
      <c r="H9" s="53"/>
      <c r="I9" s="53"/>
      <c r="J9" s="58">
        <v>1</v>
      </c>
      <c r="K9" s="58">
        <v>1</v>
      </c>
      <c r="L9" s="58">
        <v>10</v>
      </c>
      <c r="M9" s="58">
        <v>5</v>
      </c>
      <c r="N9" s="58">
        <v>1</v>
      </c>
      <c r="O9" s="59">
        <f t="shared" si="0"/>
        <v>0</v>
      </c>
    </row>
    <row r="10" spans="1:15" ht="16.149999999999999" customHeight="1" x14ac:dyDescent="0.2">
      <c r="A10" s="7">
        <v>7</v>
      </c>
      <c r="B10" s="8" t="s">
        <v>77</v>
      </c>
      <c r="C10" s="10" t="s">
        <v>26</v>
      </c>
      <c r="D10" s="10" t="s">
        <v>19</v>
      </c>
      <c r="E10" s="53"/>
      <c r="F10" s="53"/>
      <c r="G10" s="53"/>
      <c r="H10" s="53"/>
      <c r="I10" s="53"/>
      <c r="J10" s="58">
        <v>1</v>
      </c>
      <c r="K10" s="58">
        <v>1</v>
      </c>
      <c r="L10" s="58">
        <v>1</v>
      </c>
      <c r="M10" s="58">
        <v>1</v>
      </c>
      <c r="N10" s="58">
        <v>1</v>
      </c>
      <c r="O10" s="59">
        <f t="shared" si="0"/>
        <v>0</v>
      </c>
    </row>
    <row r="11" spans="1:15" ht="15" customHeight="1" x14ac:dyDescent="0.2">
      <c r="A11" s="7">
        <v>8</v>
      </c>
      <c r="B11" s="8" t="s">
        <v>78</v>
      </c>
      <c r="C11" s="10" t="s">
        <v>26</v>
      </c>
      <c r="D11" s="10" t="s">
        <v>19</v>
      </c>
      <c r="E11" s="53"/>
      <c r="F11" s="53"/>
      <c r="G11" s="53"/>
      <c r="H11" s="53"/>
      <c r="I11" s="53"/>
      <c r="J11" s="58">
        <v>1</v>
      </c>
      <c r="K11" s="58">
        <v>1</v>
      </c>
      <c r="L11" s="58">
        <v>1</v>
      </c>
      <c r="M11" s="58">
        <v>1</v>
      </c>
      <c r="N11" s="58">
        <v>1</v>
      </c>
      <c r="O11" s="59">
        <f t="shared" si="0"/>
        <v>0</v>
      </c>
    </row>
    <row r="12" spans="1:15" x14ac:dyDescent="0.2">
      <c r="A12" s="7">
        <v>9</v>
      </c>
      <c r="B12" s="8" t="s">
        <v>75</v>
      </c>
      <c r="C12" s="10" t="s">
        <v>27</v>
      </c>
      <c r="D12" s="10" t="s">
        <v>19</v>
      </c>
      <c r="E12" s="53"/>
      <c r="F12" s="53"/>
      <c r="G12" s="53"/>
      <c r="H12" s="53"/>
      <c r="I12" s="53"/>
      <c r="J12" s="58">
        <v>1</v>
      </c>
      <c r="K12" s="58">
        <v>1</v>
      </c>
      <c r="L12" s="58">
        <v>1</v>
      </c>
      <c r="M12" s="58">
        <v>1</v>
      </c>
      <c r="N12" s="58">
        <v>1</v>
      </c>
      <c r="O12" s="59">
        <f t="shared" si="0"/>
        <v>0</v>
      </c>
    </row>
    <row r="13" spans="1:15" x14ac:dyDescent="0.2">
      <c r="A13" s="7">
        <v>10</v>
      </c>
      <c r="B13" s="8" t="s">
        <v>76</v>
      </c>
      <c r="C13" s="10" t="s">
        <v>27</v>
      </c>
      <c r="D13" s="10" t="s">
        <v>19</v>
      </c>
      <c r="E13" s="53"/>
      <c r="F13" s="53"/>
      <c r="G13" s="53"/>
      <c r="H13" s="53"/>
      <c r="I13" s="53"/>
      <c r="J13" s="58">
        <v>1</v>
      </c>
      <c r="K13" s="58">
        <v>1</v>
      </c>
      <c r="L13" s="58">
        <v>1</v>
      </c>
      <c r="M13" s="58">
        <v>1</v>
      </c>
      <c r="N13" s="58">
        <v>1</v>
      </c>
      <c r="O13" s="59">
        <f t="shared" si="0"/>
        <v>0</v>
      </c>
    </row>
    <row r="14" spans="1:15" x14ac:dyDescent="0.2">
      <c r="A14" s="7">
        <v>11</v>
      </c>
      <c r="B14" s="8" t="s">
        <v>77</v>
      </c>
      <c r="C14" s="10" t="s">
        <v>27</v>
      </c>
      <c r="D14" s="10" t="s">
        <v>19</v>
      </c>
      <c r="E14" s="53"/>
      <c r="F14" s="53"/>
      <c r="G14" s="53"/>
      <c r="H14" s="53"/>
      <c r="I14" s="53"/>
      <c r="J14" s="58">
        <v>1</v>
      </c>
      <c r="K14" s="58">
        <v>1</v>
      </c>
      <c r="L14" s="58">
        <v>1</v>
      </c>
      <c r="M14" s="58">
        <v>1</v>
      </c>
      <c r="N14" s="58">
        <v>1</v>
      </c>
      <c r="O14" s="59">
        <f t="shared" si="0"/>
        <v>0</v>
      </c>
    </row>
    <row r="15" spans="1:15" ht="15.75" customHeight="1" x14ac:dyDescent="0.2">
      <c r="A15" s="7">
        <v>12</v>
      </c>
      <c r="B15" s="8" t="s">
        <v>78</v>
      </c>
      <c r="C15" s="10" t="s">
        <v>27</v>
      </c>
      <c r="D15" s="10" t="s">
        <v>19</v>
      </c>
      <c r="E15" s="53"/>
      <c r="F15" s="53"/>
      <c r="G15" s="53"/>
      <c r="H15" s="53"/>
      <c r="I15" s="53"/>
      <c r="J15" s="58">
        <v>1</v>
      </c>
      <c r="K15" s="58">
        <v>1</v>
      </c>
      <c r="L15" s="58">
        <v>1</v>
      </c>
      <c r="M15" s="58">
        <v>1</v>
      </c>
      <c r="N15" s="58">
        <v>1</v>
      </c>
      <c r="O15" s="59">
        <f t="shared" si="0"/>
        <v>0</v>
      </c>
    </row>
    <row r="16" spans="1:15" ht="15.75" customHeight="1" x14ac:dyDescent="0.2">
      <c r="A16" s="7">
        <v>13</v>
      </c>
      <c r="B16" s="8" t="s">
        <v>75</v>
      </c>
      <c r="C16" s="10" t="s">
        <v>28</v>
      </c>
      <c r="D16" s="10" t="s">
        <v>19</v>
      </c>
      <c r="E16" s="53"/>
      <c r="F16" s="53"/>
      <c r="G16" s="53"/>
      <c r="H16" s="53"/>
      <c r="I16" s="53"/>
      <c r="J16" s="58">
        <v>1</v>
      </c>
      <c r="K16" s="58">
        <v>1</v>
      </c>
      <c r="L16" s="58">
        <v>1</v>
      </c>
      <c r="M16" s="58">
        <v>1</v>
      </c>
      <c r="N16" s="58">
        <v>1</v>
      </c>
      <c r="O16" s="59">
        <f t="shared" si="0"/>
        <v>0</v>
      </c>
    </row>
    <row r="17" spans="1:15" ht="15.75" customHeight="1" x14ac:dyDescent="0.2">
      <c r="A17" s="7">
        <v>14</v>
      </c>
      <c r="B17" s="8" t="s">
        <v>76</v>
      </c>
      <c r="C17" s="10" t="s">
        <v>28</v>
      </c>
      <c r="D17" s="10" t="s">
        <v>19</v>
      </c>
      <c r="E17" s="53"/>
      <c r="F17" s="53"/>
      <c r="G17" s="53"/>
      <c r="H17" s="53"/>
      <c r="I17" s="53"/>
      <c r="J17" s="58">
        <v>1</v>
      </c>
      <c r="K17" s="58">
        <v>1</v>
      </c>
      <c r="L17" s="58">
        <v>1</v>
      </c>
      <c r="M17" s="58">
        <v>1</v>
      </c>
      <c r="N17" s="58">
        <v>1</v>
      </c>
      <c r="O17" s="59">
        <f t="shared" si="0"/>
        <v>0</v>
      </c>
    </row>
    <row r="18" spans="1:15" ht="15.75" customHeight="1" x14ac:dyDescent="0.2">
      <c r="A18" s="7">
        <v>15</v>
      </c>
      <c r="B18" s="8" t="s">
        <v>77</v>
      </c>
      <c r="C18" s="10" t="s">
        <v>28</v>
      </c>
      <c r="D18" s="10" t="s">
        <v>19</v>
      </c>
      <c r="E18" s="53"/>
      <c r="F18" s="53"/>
      <c r="G18" s="53"/>
      <c r="H18" s="53"/>
      <c r="I18" s="53"/>
      <c r="J18" s="58">
        <v>1</v>
      </c>
      <c r="K18" s="58">
        <v>1</v>
      </c>
      <c r="L18" s="58">
        <v>1</v>
      </c>
      <c r="M18" s="58">
        <v>1</v>
      </c>
      <c r="N18" s="58">
        <v>1</v>
      </c>
      <c r="O18" s="59">
        <f t="shared" si="0"/>
        <v>0</v>
      </c>
    </row>
    <row r="19" spans="1:15" ht="15.75" customHeight="1" x14ac:dyDescent="0.2">
      <c r="A19" s="7">
        <v>16</v>
      </c>
      <c r="B19" s="8" t="s">
        <v>78</v>
      </c>
      <c r="C19" s="10" t="s">
        <v>28</v>
      </c>
      <c r="D19" s="10" t="s">
        <v>19</v>
      </c>
      <c r="E19" s="53"/>
      <c r="F19" s="53"/>
      <c r="G19" s="53"/>
      <c r="H19" s="53"/>
      <c r="I19" s="53"/>
      <c r="J19" s="58">
        <v>1</v>
      </c>
      <c r="K19" s="58">
        <v>1</v>
      </c>
      <c r="L19" s="58">
        <v>1</v>
      </c>
      <c r="M19" s="58">
        <v>1</v>
      </c>
      <c r="N19" s="58">
        <v>1</v>
      </c>
      <c r="O19" s="59">
        <f t="shared" si="0"/>
        <v>0</v>
      </c>
    </row>
    <row r="20" spans="1:15" x14ac:dyDescent="0.2">
      <c r="A20" s="7">
        <v>17</v>
      </c>
      <c r="B20" s="25" t="s">
        <v>36</v>
      </c>
      <c r="C20" s="77"/>
      <c r="D20" s="10" t="s">
        <v>37</v>
      </c>
      <c r="E20" s="53"/>
      <c r="F20" s="53"/>
      <c r="G20" s="53"/>
      <c r="H20" s="53"/>
      <c r="I20" s="77"/>
      <c r="J20" s="58">
        <v>5</v>
      </c>
      <c r="K20" s="58">
        <v>5</v>
      </c>
      <c r="L20" s="58">
        <v>5</v>
      </c>
      <c r="M20" s="58">
        <v>2</v>
      </c>
      <c r="N20" s="77"/>
      <c r="O20" s="59">
        <f t="shared" si="0"/>
        <v>0</v>
      </c>
    </row>
    <row r="21" spans="1:15" ht="25.5" x14ac:dyDescent="0.2">
      <c r="A21" s="7">
        <v>18</v>
      </c>
      <c r="B21" s="13" t="s">
        <v>38</v>
      </c>
      <c r="C21" s="78"/>
      <c r="D21" s="10" t="s">
        <v>19</v>
      </c>
      <c r="E21" s="53"/>
      <c r="F21" s="53"/>
      <c r="G21" s="53"/>
      <c r="H21" s="53"/>
      <c r="I21" s="78"/>
      <c r="J21" s="58">
        <v>5</v>
      </c>
      <c r="K21" s="58">
        <v>3</v>
      </c>
      <c r="L21" s="58">
        <v>3</v>
      </c>
      <c r="M21" s="58">
        <v>2</v>
      </c>
      <c r="N21" s="78"/>
      <c r="O21" s="59">
        <f t="shared" si="0"/>
        <v>0</v>
      </c>
    </row>
    <row r="22" spans="1:15" ht="25.5" x14ac:dyDescent="0.2">
      <c r="A22" s="7">
        <v>19</v>
      </c>
      <c r="B22" s="13" t="s">
        <v>39</v>
      </c>
      <c r="C22" s="78"/>
      <c r="D22" s="10" t="s">
        <v>19</v>
      </c>
      <c r="E22" s="53"/>
      <c r="F22" s="53"/>
      <c r="G22" s="53"/>
      <c r="H22" s="53"/>
      <c r="I22" s="78"/>
      <c r="J22" s="58">
        <v>3</v>
      </c>
      <c r="K22" s="58">
        <v>3</v>
      </c>
      <c r="L22" s="58">
        <v>3</v>
      </c>
      <c r="M22" s="58">
        <v>3</v>
      </c>
      <c r="N22" s="78"/>
      <c r="O22" s="59">
        <f t="shared" si="0"/>
        <v>0</v>
      </c>
    </row>
    <row r="23" spans="1:15" ht="25.5" x14ac:dyDescent="0.2">
      <c r="A23" s="7">
        <v>20</v>
      </c>
      <c r="B23" s="13" t="s">
        <v>40</v>
      </c>
      <c r="C23" s="78"/>
      <c r="D23" s="10" t="s">
        <v>19</v>
      </c>
      <c r="E23" s="53"/>
      <c r="F23" s="53"/>
      <c r="G23" s="53"/>
      <c r="H23" s="53"/>
      <c r="I23" s="78"/>
      <c r="J23" s="58">
        <v>3</v>
      </c>
      <c r="K23" s="58">
        <v>3</v>
      </c>
      <c r="L23" s="58">
        <v>3</v>
      </c>
      <c r="M23" s="58">
        <v>3</v>
      </c>
      <c r="N23" s="78"/>
      <c r="O23" s="59">
        <f t="shared" si="0"/>
        <v>0</v>
      </c>
    </row>
    <row r="24" spans="1:15" ht="15" customHeight="1" thickBot="1" x14ac:dyDescent="0.25">
      <c r="A24" s="57"/>
      <c r="C24" s="57"/>
      <c r="E24" s="22"/>
      <c r="F24" s="22"/>
      <c r="G24" s="22"/>
      <c r="H24" s="22"/>
      <c r="I24" s="22"/>
      <c r="J24" s="23"/>
      <c r="K24" s="23"/>
      <c r="L24" s="23"/>
      <c r="M24" s="23"/>
      <c r="N24" s="23"/>
    </row>
    <row r="25" spans="1:15" s="45" customFormat="1" x14ac:dyDescent="0.2">
      <c r="B25" s="46" t="s">
        <v>57</v>
      </c>
      <c r="C25" s="109"/>
      <c r="D25" s="47">
        <f>'Section A W&amp;S_REPAIR'!D65</f>
        <v>0</v>
      </c>
      <c r="E25" s="112" t="s">
        <v>58</v>
      </c>
      <c r="F25" s="113"/>
      <c r="J25" s="63"/>
    </row>
    <row r="26" spans="1:15" s="45" customFormat="1" x14ac:dyDescent="0.2">
      <c r="B26" s="50" t="s">
        <v>59</v>
      </c>
      <c r="C26" s="110"/>
      <c r="D26" s="48">
        <f>'Section A W&amp;S_REPAIR'!D66</f>
        <v>0</v>
      </c>
      <c r="E26" s="114" t="s">
        <v>60</v>
      </c>
      <c r="F26" s="115"/>
      <c r="J26" s="63"/>
    </row>
    <row r="27" spans="1:15" s="45" customFormat="1" ht="13.5" thickBot="1" x14ac:dyDescent="0.25">
      <c r="B27" s="51" t="s">
        <v>61</v>
      </c>
      <c r="C27" s="111"/>
      <c r="D27" s="49">
        <f>'Section A W&amp;S_REPAIR'!D67</f>
        <v>0</v>
      </c>
      <c r="E27" s="107" t="s">
        <v>62</v>
      </c>
      <c r="F27" s="108"/>
      <c r="J27" s="63"/>
    </row>
    <row r="28" spans="1:15" x14ac:dyDescent="0.2">
      <c r="A28" s="57"/>
      <c r="C28" s="57"/>
      <c r="J28" s="23"/>
    </row>
    <row r="29" spans="1:15" x14ac:dyDescent="0.2">
      <c r="A29" s="57"/>
      <c r="C29" s="57"/>
      <c r="J29" s="23"/>
    </row>
    <row r="30" spans="1:15" x14ac:dyDescent="0.2">
      <c r="A30" s="57"/>
      <c r="C30" s="57"/>
      <c r="J30" s="23"/>
    </row>
    <row r="31" spans="1:15" x14ac:dyDescent="0.2">
      <c r="A31" s="57"/>
      <c r="C31" s="57"/>
      <c r="J31" s="23"/>
    </row>
    <row r="32" spans="1:15" x14ac:dyDescent="0.2">
      <c r="A32" s="57"/>
      <c r="C32" s="57"/>
      <c r="J32" s="23"/>
    </row>
    <row r="33" spans="2:10" x14ac:dyDescent="0.2">
      <c r="C33" s="57"/>
      <c r="J33" s="23"/>
    </row>
    <row r="34" spans="2:10" x14ac:dyDescent="0.2">
      <c r="C34" s="57"/>
      <c r="J34" s="23"/>
    </row>
    <row r="35" spans="2:10" x14ac:dyDescent="0.2">
      <c r="C35" s="57"/>
      <c r="J35" s="23"/>
    </row>
    <row r="36" spans="2:10" x14ac:dyDescent="0.2">
      <c r="C36" s="57"/>
      <c r="J36" s="23"/>
    </row>
    <row r="37" spans="2:10" x14ac:dyDescent="0.2">
      <c r="C37" s="57"/>
      <c r="J37" s="23"/>
    </row>
    <row r="38" spans="2:10" x14ac:dyDescent="0.2">
      <c r="C38" s="57"/>
      <c r="J38" s="23"/>
    </row>
    <row r="39" spans="2:10" x14ac:dyDescent="0.2">
      <c r="C39" s="57"/>
      <c r="J39" s="23"/>
    </row>
    <row r="40" spans="2:10" x14ac:dyDescent="0.2">
      <c r="C40" s="57"/>
      <c r="J40" s="23"/>
    </row>
    <row r="41" spans="2:10" x14ac:dyDescent="0.2">
      <c r="C41" s="57"/>
      <c r="J41" s="23"/>
    </row>
    <row r="42" spans="2:10" x14ac:dyDescent="0.2">
      <c r="C42" s="57"/>
      <c r="J42" s="23"/>
    </row>
    <row r="43" spans="2:10" x14ac:dyDescent="0.2">
      <c r="C43" s="57"/>
      <c r="J43" s="23"/>
    </row>
    <row r="44" spans="2:10" x14ac:dyDescent="0.2">
      <c r="B44" s="57"/>
      <c r="C44" s="57"/>
      <c r="D44" s="11"/>
      <c r="E44" s="57"/>
    </row>
    <row r="45" spans="2:10" x14ac:dyDescent="0.2">
      <c r="B45" s="57"/>
      <c r="C45" s="57"/>
      <c r="D45" s="11"/>
      <c r="E45" s="57"/>
    </row>
    <row r="46" spans="2:10" x14ac:dyDescent="0.2">
      <c r="B46" s="57"/>
      <c r="C46" s="57"/>
      <c r="D46" s="11"/>
      <c r="E46" s="57"/>
    </row>
    <row r="63" spans="2:5" x14ac:dyDescent="0.2">
      <c r="B63" s="57"/>
      <c r="C63" s="57"/>
      <c r="D63" s="11"/>
      <c r="E63" s="57"/>
    </row>
    <row r="64" spans="2:5" x14ac:dyDescent="0.2">
      <c r="B64" s="57"/>
      <c r="C64" s="57"/>
      <c r="D64" s="11"/>
      <c r="E64" s="57"/>
    </row>
    <row r="65" spans="2:5" x14ac:dyDescent="0.2">
      <c r="B65" s="57"/>
      <c r="C65" s="57"/>
      <c r="D65" s="11"/>
      <c r="E65" s="57"/>
    </row>
  </sheetData>
  <sheetProtection algorithmName="SHA-512" hashValue="wOU6Tj8heZmbM/UPOqlTW+YFDep7NFYTcdReXgDU1zEIbk2U6/cWv26Ti9fwEADbrpMJKyMDHbKiUytPHRPo1w==" saltValue="mm+66aJ/31VO04np2RzpzQ==" spinCount="100000" sheet="1" sort="0" autoFilter="0" pivotTables="0"/>
  <autoFilter ref="A3:O3" xr:uid="{D566EA72-DD0D-4CD2-9EF4-7E6821BEA870}"/>
  <mergeCells count="9">
    <mergeCell ref="C25:C27"/>
    <mergeCell ref="E25:F25"/>
    <mergeCell ref="E26:F26"/>
    <mergeCell ref="E27:F27"/>
    <mergeCell ref="A1:O1"/>
    <mergeCell ref="A2:A3"/>
    <mergeCell ref="C2:C3"/>
    <mergeCell ref="D2:D3"/>
    <mergeCell ref="E2:I2"/>
  </mergeCells>
  <printOptions horizontalCentered="1"/>
  <pageMargins left="0.7" right="0.7" top="0.75" bottom="0.75" header="0.3" footer="0.3"/>
  <pageSetup paperSize="5" scale="99" orientation="landscape" r:id="rId1"/>
  <headerFooter>
    <oddHeader>&amp;C&amp;"Times New Roman,Bold"&amp;12ON-CALL EMERGENCY AND URGENT WATER AND SEWER REPAIR/REPLACEMENT SERVICES
PRICING PAGE</oddHeader>
    <oddFooter>&amp;L&amp;A&amp;R&amp;P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640F5-269A-48B3-B693-B10ACD0044AD}">
  <sheetPr>
    <tabColor rgb="FFFF0000"/>
  </sheetPr>
  <dimension ref="A1:O77"/>
  <sheetViews>
    <sheetView tabSelected="1" zoomScaleNormal="100" zoomScaleSheetLayoutView="100" workbookViewId="0">
      <selection activeCell="H4" sqref="H4:H33"/>
    </sheetView>
  </sheetViews>
  <sheetFormatPr defaultColWidth="8.7109375" defaultRowHeight="12.75" x14ac:dyDescent="0.2"/>
  <cols>
    <col min="1" max="1" width="5.5703125" style="6" customWidth="1"/>
    <col min="2" max="2" width="38.7109375" style="6" customWidth="1"/>
    <col min="3" max="3" width="9.5703125" style="14" customWidth="1"/>
    <col min="4" max="5" width="12.7109375" style="14" customWidth="1"/>
    <col min="6" max="6" width="5.5703125" style="15" customWidth="1"/>
    <col min="7" max="7" width="5.28515625" style="15" customWidth="1"/>
    <col min="8" max="8" width="17.5703125" style="15" customWidth="1"/>
    <col min="9" max="16384" width="8.7109375" style="6"/>
  </cols>
  <sheetData>
    <row r="1" spans="1:15" ht="16.149999999999999" customHeight="1" x14ac:dyDescent="0.2">
      <c r="A1" s="94" t="s">
        <v>79</v>
      </c>
      <c r="B1" s="94"/>
      <c r="C1" s="94"/>
      <c r="D1" s="94"/>
      <c r="E1" s="94"/>
      <c r="F1" s="94"/>
      <c r="G1" s="94"/>
      <c r="H1" s="94"/>
      <c r="I1" s="24"/>
      <c r="J1" s="24"/>
      <c r="K1" s="24"/>
      <c r="L1" s="24"/>
      <c r="M1" s="24"/>
      <c r="N1" s="24"/>
      <c r="O1" s="24"/>
    </row>
    <row r="2" spans="1:15" ht="15" customHeight="1" x14ac:dyDescent="0.2">
      <c r="A2" s="116" t="s">
        <v>2</v>
      </c>
      <c r="B2" s="90"/>
      <c r="C2" s="116" t="s">
        <v>5</v>
      </c>
      <c r="D2" s="93" t="s">
        <v>80</v>
      </c>
      <c r="E2" s="93"/>
      <c r="F2" s="73"/>
      <c r="G2" s="73"/>
      <c r="H2" s="68">
        <f>SUM(H4:H33)</f>
        <v>0</v>
      </c>
      <c r="I2" s="57"/>
      <c r="J2" s="57"/>
      <c r="K2" s="57"/>
      <c r="L2" s="57"/>
      <c r="M2" s="57"/>
      <c r="N2" s="57"/>
      <c r="O2" s="57"/>
    </row>
    <row r="3" spans="1:15" ht="42.6" customHeight="1" x14ac:dyDescent="0.2">
      <c r="A3" s="116"/>
      <c r="B3" s="90" t="s">
        <v>3</v>
      </c>
      <c r="C3" s="116"/>
      <c r="D3" s="70" t="s">
        <v>81</v>
      </c>
      <c r="E3" s="70" t="s">
        <v>82</v>
      </c>
      <c r="F3" s="89" t="s">
        <v>11</v>
      </c>
      <c r="G3" s="89" t="s">
        <v>12</v>
      </c>
      <c r="H3" s="89" t="s">
        <v>16</v>
      </c>
      <c r="I3" s="57"/>
      <c r="J3" s="57"/>
      <c r="K3" s="57"/>
      <c r="L3" s="57"/>
      <c r="M3" s="57"/>
      <c r="N3" s="57"/>
      <c r="O3" s="57"/>
    </row>
    <row r="4" spans="1:15" x14ac:dyDescent="0.2">
      <c r="A4" s="60">
        <v>1</v>
      </c>
      <c r="B4" s="21" t="s">
        <v>83</v>
      </c>
      <c r="C4" s="61" t="s">
        <v>84</v>
      </c>
      <c r="D4" s="62"/>
      <c r="E4" s="62"/>
      <c r="F4" s="58">
        <v>1</v>
      </c>
      <c r="G4" s="58">
        <v>1</v>
      </c>
      <c r="H4" s="59">
        <f>D4*F4+E4*G4</f>
        <v>0</v>
      </c>
      <c r="I4" s="57"/>
      <c r="J4" s="57"/>
      <c r="K4" s="57"/>
      <c r="L4" s="57"/>
      <c r="M4" s="57"/>
      <c r="N4" s="57"/>
      <c r="O4" s="57"/>
    </row>
    <row r="5" spans="1:15" x14ac:dyDescent="0.2">
      <c r="A5" s="60">
        <v>2</v>
      </c>
      <c r="B5" s="21" t="s">
        <v>85</v>
      </c>
      <c r="C5" s="61" t="s">
        <v>84</v>
      </c>
      <c r="D5" s="62"/>
      <c r="E5" s="62"/>
      <c r="F5" s="58">
        <v>1</v>
      </c>
      <c r="G5" s="58">
        <v>1</v>
      </c>
      <c r="H5" s="59">
        <f t="shared" ref="H5:H27" si="0">D5*F5+E5*G5</f>
        <v>0</v>
      </c>
      <c r="I5" s="57"/>
      <c r="J5" s="57"/>
      <c r="K5" s="57"/>
      <c r="L5" s="57"/>
      <c r="M5" s="57"/>
      <c r="N5" s="57"/>
      <c r="O5" s="57"/>
    </row>
    <row r="6" spans="1:15" x14ac:dyDescent="0.2">
      <c r="A6" s="60">
        <v>3</v>
      </c>
      <c r="B6" s="21" t="s">
        <v>86</v>
      </c>
      <c r="C6" s="61" t="s">
        <v>84</v>
      </c>
      <c r="D6" s="62"/>
      <c r="E6" s="62"/>
      <c r="F6" s="58">
        <v>1</v>
      </c>
      <c r="G6" s="58">
        <v>1</v>
      </c>
      <c r="H6" s="59">
        <f t="shared" si="0"/>
        <v>0</v>
      </c>
      <c r="I6" s="57"/>
      <c r="J6" s="57"/>
      <c r="K6" s="57"/>
      <c r="L6" s="57"/>
      <c r="M6" s="57"/>
      <c r="N6" s="57"/>
      <c r="O6" s="57"/>
    </row>
    <row r="7" spans="1:15" x14ac:dyDescent="0.2">
      <c r="A7" s="60">
        <v>4</v>
      </c>
      <c r="B7" s="21" t="s">
        <v>87</v>
      </c>
      <c r="C7" s="61" t="s">
        <v>84</v>
      </c>
      <c r="D7" s="62"/>
      <c r="E7" s="62"/>
      <c r="F7" s="58">
        <v>1</v>
      </c>
      <c r="G7" s="58">
        <v>1</v>
      </c>
      <c r="H7" s="59">
        <f t="shared" si="0"/>
        <v>0</v>
      </c>
      <c r="I7" s="57"/>
      <c r="J7" s="57"/>
      <c r="K7" s="57"/>
      <c r="L7" s="57"/>
      <c r="M7" s="57"/>
      <c r="N7" s="57"/>
      <c r="O7" s="57"/>
    </row>
    <row r="8" spans="1:15" x14ac:dyDescent="0.2">
      <c r="A8" s="60">
        <v>5</v>
      </c>
      <c r="B8" s="12" t="s">
        <v>88</v>
      </c>
      <c r="C8" s="61" t="s">
        <v>84</v>
      </c>
      <c r="D8" s="62"/>
      <c r="E8" s="62"/>
      <c r="F8" s="58">
        <v>1</v>
      </c>
      <c r="G8" s="58">
        <v>1</v>
      </c>
      <c r="H8" s="59">
        <f t="shared" si="0"/>
        <v>0</v>
      </c>
      <c r="I8" s="57"/>
      <c r="J8" s="57"/>
      <c r="K8" s="57"/>
      <c r="L8" s="57"/>
      <c r="M8" s="57"/>
      <c r="N8" s="57"/>
      <c r="O8" s="57"/>
    </row>
    <row r="9" spans="1:15" ht="16.149999999999999" customHeight="1" x14ac:dyDescent="0.2">
      <c r="A9" s="60">
        <v>6</v>
      </c>
      <c r="B9" s="12" t="s">
        <v>89</v>
      </c>
      <c r="C9" s="61" t="s">
        <v>84</v>
      </c>
      <c r="D9" s="62"/>
      <c r="E9" s="62"/>
      <c r="F9" s="58">
        <v>1</v>
      </c>
      <c r="G9" s="58">
        <v>1</v>
      </c>
      <c r="H9" s="59">
        <f t="shared" si="0"/>
        <v>0</v>
      </c>
      <c r="I9" s="57"/>
      <c r="J9" s="57"/>
      <c r="K9" s="57"/>
      <c r="L9" s="57"/>
      <c r="M9" s="57"/>
      <c r="N9" s="57"/>
      <c r="O9" s="57"/>
    </row>
    <row r="10" spans="1:15" ht="16.149999999999999" customHeight="1" x14ac:dyDescent="0.2">
      <c r="A10" s="60">
        <v>7</v>
      </c>
      <c r="B10" s="12" t="s">
        <v>90</v>
      </c>
      <c r="C10" s="61" t="s">
        <v>84</v>
      </c>
      <c r="D10" s="62"/>
      <c r="E10" s="62"/>
      <c r="F10" s="58">
        <v>1</v>
      </c>
      <c r="G10" s="58">
        <v>1</v>
      </c>
      <c r="H10" s="59">
        <f t="shared" si="0"/>
        <v>0</v>
      </c>
      <c r="I10" s="57"/>
      <c r="J10" s="57"/>
      <c r="K10" s="57"/>
      <c r="L10" s="57"/>
      <c r="M10" s="57"/>
      <c r="N10" s="57"/>
      <c r="O10" s="57"/>
    </row>
    <row r="11" spans="1:15" ht="15" customHeight="1" x14ac:dyDescent="0.2">
      <c r="A11" s="60">
        <v>8</v>
      </c>
      <c r="B11" s="21" t="s">
        <v>91</v>
      </c>
      <c r="C11" s="61" t="s">
        <v>84</v>
      </c>
      <c r="D11" s="62"/>
      <c r="E11" s="62"/>
      <c r="F11" s="58">
        <v>20</v>
      </c>
      <c r="G11" s="58">
        <v>20</v>
      </c>
      <c r="H11" s="59">
        <f t="shared" si="0"/>
        <v>0</v>
      </c>
      <c r="I11" s="57"/>
      <c r="J11" s="57"/>
      <c r="K11" s="57"/>
      <c r="L11" s="57"/>
      <c r="M11" s="57"/>
      <c r="N11" s="57"/>
      <c r="O11" s="57"/>
    </row>
    <row r="12" spans="1:15" x14ac:dyDescent="0.2">
      <c r="A12" s="60">
        <v>9</v>
      </c>
      <c r="B12" s="21" t="s">
        <v>92</v>
      </c>
      <c r="C12" s="61" t="s">
        <v>84</v>
      </c>
      <c r="D12" s="62"/>
      <c r="E12" s="62"/>
      <c r="F12" s="58">
        <v>5</v>
      </c>
      <c r="G12" s="58">
        <v>5</v>
      </c>
      <c r="H12" s="59">
        <f t="shared" si="0"/>
        <v>0</v>
      </c>
      <c r="I12" s="57"/>
      <c r="J12" s="57"/>
      <c r="K12" s="57"/>
      <c r="L12" s="57"/>
      <c r="M12" s="57"/>
      <c r="N12" s="57"/>
      <c r="O12" s="57"/>
    </row>
    <row r="13" spans="1:15" x14ac:dyDescent="0.2">
      <c r="A13" s="60">
        <v>10</v>
      </c>
      <c r="B13" s="65" t="s">
        <v>93</v>
      </c>
      <c r="C13" s="61" t="s">
        <v>84</v>
      </c>
      <c r="D13" s="62"/>
      <c r="E13" s="62"/>
      <c r="F13" s="58">
        <v>1</v>
      </c>
      <c r="G13" s="58">
        <v>1</v>
      </c>
      <c r="H13" s="59">
        <f t="shared" si="0"/>
        <v>0</v>
      </c>
      <c r="I13" s="57"/>
      <c r="J13" s="57"/>
      <c r="K13" s="57"/>
      <c r="L13" s="57"/>
      <c r="M13" s="57"/>
      <c r="N13" s="57"/>
      <c r="O13" s="57"/>
    </row>
    <row r="14" spans="1:15" s="57" customFormat="1" x14ac:dyDescent="0.2">
      <c r="A14" s="64">
        <v>11</v>
      </c>
      <c r="B14" s="66" t="s">
        <v>94</v>
      </c>
      <c r="C14" s="61" t="s">
        <v>84</v>
      </c>
      <c r="D14" s="62"/>
      <c r="E14" s="62"/>
      <c r="F14" s="58">
        <v>1</v>
      </c>
      <c r="G14" s="58">
        <v>1</v>
      </c>
      <c r="H14" s="59">
        <f t="shared" ref="H14:H20" si="1">D14*F14+E14*G14</f>
        <v>0</v>
      </c>
    </row>
    <row r="15" spans="1:15" s="57" customFormat="1" x14ac:dyDescent="0.2">
      <c r="A15" s="64">
        <v>12</v>
      </c>
      <c r="B15" s="88" t="s">
        <v>95</v>
      </c>
      <c r="C15" s="61" t="s">
        <v>84</v>
      </c>
      <c r="D15" s="62"/>
      <c r="E15" s="62"/>
      <c r="F15" s="58">
        <v>1</v>
      </c>
      <c r="G15" s="58">
        <v>1</v>
      </c>
      <c r="H15" s="59">
        <f t="shared" si="1"/>
        <v>0</v>
      </c>
    </row>
    <row r="16" spans="1:15" s="57" customFormat="1" x14ac:dyDescent="0.2">
      <c r="A16" s="64">
        <v>13</v>
      </c>
      <c r="B16" s="88" t="s">
        <v>96</v>
      </c>
      <c r="C16" s="61" t="s">
        <v>84</v>
      </c>
      <c r="D16" s="62"/>
      <c r="E16" s="62"/>
      <c r="F16" s="58">
        <v>1</v>
      </c>
      <c r="G16" s="58">
        <v>1</v>
      </c>
      <c r="H16" s="59">
        <f t="shared" si="1"/>
        <v>0</v>
      </c>
    </row>
    <row r="17" spans="1:8" s="57" customFormat="1" x14ac:dyDescent="0.2">
      <c r="A17" s="64">
        <v>14</v>
      </c>
      <c r="B17" s="88" t="s">
        <v>97</v>
      </c>
      <c r="C17" s="61" t="s">
        <v>84</v>
      </c>
      <c r="D17" s="62"/>
      <c r="E17" s="62"/>
      <c r="F17" s="58">
        <v>1</v>
      </c>
      <c r="G17" s="58">
        <v>1</v>
      </c>
      <c r="H17" s="59">
        <f t="shared" si="1"/>
        <v>0</v>
      </c>
    </row>
    <row r="18" spans="1:8" s="57" customFormat="1" x14ac:dyDescent="0.2">
      <c r="A18" s="64">
        <v>15</v>
      </c>
      <c r="B18" s="88" t="s">
        <v>98</v>
      </c>
      <c r="C18" s="61" t="s">
        <v>84</v>
      </c>
      <c r="D18" s="62"/>
      <c r="E18" s="62"/>
      <c r="F18" s="58">
        <v>1</v>
      </c>
      <c r="G18" s="58">
        <v>1</v>
      </c>
      <c r="H18" s="59">
        <f t="shared" si="1"/>
        <v>0</v>
      </c>
    </row>
    <row r="19" spans="1:8" ht="15.75" customHeight="1" x14ac:dyDescent="0.2">
      <c r="A19" s="64">
        <v>16</v>
      </c>
      <c r="B19" s="65" t="s">
        <v>83</v>
      </c>
      <c r="C19" s="61" t="s">
        <v>99</v>
      </c>
      <c r="D19" s="62"/>
      <c r="E19" s="62"/>
      <c r="F19" s="58">
        <v>1</v>
      </c>
      <c r="G19" s="58">
        <v>1</v>
      </c>
      <c r="H19" s="59">
        <f t="shared" si="1"/>
        <v>0</v>
      </c>
    </row>
    <row r="20" spans="1:8" ht="15.75" customHeight="1" x14ac:dyDescent="0.2">
      <c r="A20" s="64">
        <v>17</v>
      </c>
      <c r="B20" s="65" t="s">
        <v>85</v>
      </c>
      <c r="C20" s="61" t="s">
        <v>99</v>
      </c>
      <c r="D20" s="62"/>
      <c r="E20" s="62"/>
      <c r="F20" s="58">
        <v>1</v>
      </c>
      <c r="G20" s="58">
        <v>1</v>
      </c>
      <c r="H20" s="59">
        <f t="shared" si="1"/>
        <v>0</v>
      </c>
    </row>
    <row r="21" spans="1:8" ht="15.75" customHeight="1" x14ac:dyDescent="0.2">
      <c r="A21" s="64">
        <v>18</v>
      </c>
      <c r="B21" s="65" t="s">
        <v>86</v>
      </c>
      <c r="C21" s="61" t="s">
        <v>99</v>
      </c>
      <c r="D21" s="62"/>
      <c r="E21" s="62"/>
      <c r="F21" s="58">
        <v>1</v>
      </c>
      <c r="G21" s="58">
        <v>1</v>
      </c>
      <c r="H21" s="59">
        <f t="shared" si="0"/>
        <v>0</v>
      </c>
    </row>
    <row r="22" spans="1:8" ht="15.75" customHeight="1" x14ac:dyDescent="0.2">
      <c r="A22" s="64">
        <v>19</v>
      </c>
      <c r="B22" s="65" t="s">
        <v>87</v>
      </c>
      <c r="C22" s="61" t="s">
        <v>99</v>
      </c>
      <c r="D22" s="62"/>
      <c r="E22" s="62"/>
      <c r="F22" s="58">
        <v>1</v>
      </c>
      <c r="G22" s="58">
        <v>1</v>
      </c>
      <c r="H22" s="59">
        <f t="shared" si="0"/>
        <v>0</v>
      </c>
    </row>
    <row r="23" spans="1:8" ht="15.75" customHeight="1" x14ac:dyDescent="0.2">
      <c r="A23" s="64">
        <v>20</v>
      </c>
      <c r="B23" s="67" t="s">
        <v>88</v>
      </c>
      <c r="C23" s="61" t="s">
        <v>99</v>
      </c>
      <c r="D23" s="62"/>
      <c r="E23" s="62"/>
      <c r="F23" s="58">
        <v>1</v>
      </c>
      <c r="G23" s="58">
        <v>1</v>
      </c>
      <c r="H23" s="59">
        <f t="shared" si="0"/>
        <v>0</v>
      </c>
    </row>
    <row r="24" spans="1:8" x14ac:dyDescent="0.2">
      <c r="A24" s="64">
        <v>21</v>
      </c>
      <c r="B24" s="67" t="s">
        <v>89</v>
      </c>
      <c r="C24" s="61" t="s">
        <v>99</v>
      </c>
      <c r="D24" s="62"/>
      <c r="E24" s="62"/>
      <c r="F24" s="58">
        <v>1</v>
      </c>
      <c r="G24" s="58">
        <v>1</v>
      </c>
      <c r="H24" s="59">
        <f t="shared" si="0"/>
        <v>0</v>
      </c>
    </row>
    <row r="25" spans="1:8" x14ac:dyDescent="0.2">
      <c r="A25" s="64">
        <v>22</v>
      </c>
      <c r="B25" s="67" t="s">
        <v>90</v>
      </c>
      <c r="C25" s="61" t="s">
        <v>99</v>
      </c>
      <c r="D25" s="62"/>
      <c r="E25" s="62"/>
      <c r="F25" s="58">
        <v>1</v>
      </c>
      <c r="G25" s="58">
        <v>1</v>
      </c>
      <c r="H25" s="59">
        <f t="shared" si="0"/>
        <v>0</v>
      </c>
    </row>
    <row r="26" spans="1:8" x14ac:dyDescent="0.2">
      <c r="A26" s="64">
        <v>23</v>
      </c>
      <c r="B26" s="65" t="s">
        <v>91</v>
      </c>
      <c r="C26" s="61" t="s">
        <v>99</v>
      </c>
      <c r="D26" s="62"/>
      <c r="E26" s="62"/>
      <c r="F26" s="58">
        <v>20</v>
      </c>
      <c r="G26" s="58">
        <v>20</v>
      </c>
      <c r="H26" s="59">
        <f t="shared" si="0"/>
        <v>0</v>
      </c>
    </row>
    <row r="27" spans="1:8" x14ac:dyDescent="0.2">
      <c r="A27" s="64">
        <v>24</v>
      </c>
      <c r="B27" s="65" t="s">
        <v>92</v>
      </c>
      <c r="C27" s="61" t="s">
        <v>99</v>
      </c>
      <c r="D27" s="62"/>
      <c r="E27" s="62"/>
      <c r="F27" s="58">
        <v>5</v>
      </c>
      <c r="G27" s="58">
        <v>5</v>
      </c>
      <c r="H27" s="59">
        <f t="shared" si="0"/>
        <v>0</v>
      </c>
    </row>
    <row r="28" spans="1:8" s="57" customFormat="1" x14ac:dyDescent="0.2">
      <c r="A28" s="64">
        <v>25</v>
      </c>
      <c r="B28" s="65" t="s">
        <v>93</v>
      </c>
      <c r="C28" s="61" t="s">
        <v>99</v>
      </c>
      <c r="D28" s="62"/>
      <c r="E28" s="62"/>
      <c r="F28" s="58">
        <v>1</v>
      </c>
      <c r="G28" s="58">
        <v>1</v>
      </c>
      <c r="H28" s="59">
        <f t="shared" ref="H28:H33" si="2">D28*F28+E28*G28</f>
        <v>0</v>
      </c>
    </row>
    <row r="29" spans="1:8" s="57" customFormat="1" x14ac:dyDescent="0.2">
      <c r="A29" s="64">
        <v>26</v>
      </c>
      <c r="B29" s="66" t="s">
        <v>94</v>
      </c>
      <c r="C29" s="61" t="s">
        <v>99</v>
      </c>
      <c r="D29" s="62"/>
      <c r="E29" s="62"/>
      <c r="F29" s="58">
        <v>1</v>
      </c>
      <c r="G29" s="58">
        <v>1</v>
      </c>
      <c r="H29" s="59">
        <f t="shared" si="2"/>
        <v>0</v>
      </c>
    </row>
    <row r="30" spans="1:8" s="57" customFormat="1" x14ac:dyDescent="0.2">
      <c r="A30" s="64">
        <v>27</v>
      </c>
      <c r="B30" s="88" t="s">
        <v>95</v>
      </c>
      <c r="C30" s="61" t="s">
        <v>99</v>
      </c>
      <c r="D30" s="62"/>
      <c r="E30" s="62"/>
      <c r="F30" s="58">
        <v>1</v>
      </c>
      <c r="G30" s="58">
        <v>1</v>
      </c>
      <c r="H30" s="59">
        <f t="shared" si="2"/>
        <v>0</v>
      </c>
    </row>
    <row r="31" spans="1:8" s="57" customFormat="1" x14ac:dyDescent="0.2">
      <c r="A31" s="64">
        <v>28</v>
      </c>
      <c r="B31" s="88" t="s">
        <v>96</v>
      </c>
      <c r="C31" s="61" t="s">
        <v>99</v>
      </c>
      <c r="D31" s="62"/>
      <c r="E31" s="62"/>
      <c r="F31" s="58">
        <v>1</v>
      </c>
      <c r="G31" s="58">
        <v>1</v>
      </c>
      <c r="H31" s="59">
        <f t="shared" si="2"/>
        <v>0</v>
      </c>
    </row>
    <row r="32" spans="1:8" s="57" customFormat="1" x14ac:dyDescent="0.2">
      <c r="A32" s="64">
        <v>29</v>
      </c>
      <c r="B32" s="88" t="s">
        <v>97</v>
      </c>
      <c r="C32" s="61" t="s">
        <v>99</v>
      </c>
      <c r="D32" s="62"/>
      <c r="E32" s="62"/>
      <c r="F32" s="58">
        <v>1</v>
      </c>
      <c r="G32" s="58">
        <v>1</v>
      </c>
      <c r="H32" s="59">
        <f t="shared" si="2"/>
        <v>0</v>
      </c>
    </row>
    <row r="33" spans="1:8" s="57" customFormat="1" x14ac:dyDescent="0.2">
      <c r="A33" s="64">
        <v>30</v>
      </c>
      <c r="B33" s="88" t="s">
        <v>98</v>
      </c>
      <c r="C33" s="61" t="s">
        <v>99</v>
      </c>
      <c r="D33" s="62"/>
      <c r="E33" s="62"/>
      <c r="F33" s="58">
        <v>1</v>
      </c>
      <c r="G33" s="58">
        <v>1</v>
      </c>
      <c r="H33" s="59">
        <f t="shared" si="2"/>
        <v>0</v>
      </c>
    </row>
    <row r="34" spans="1:8" ht="18.75" customHeight="1" x14ac:dyDescent="0.2">
      <c r="A34" s="57"/>
      <c r="B34" s="118"/>
      <c r="C34" s="118"/>
      <c r="D34" s="118"/>
      <c r="E34" s="118"/>
    </row>
    <row r="35" spans="1:8" ht="39.75" customHeight="1" thickBot="1" x14ac:dyDescent="0.25">
      <c r="A35" s="57"/>
      <c r="B35" s="118" t="s">
        <v>100</v>
      </c>
      <c r="C35" s="118"/>
      <c r="D35" s="118"/>
      <c r="E35" s="118"/>
    </row>
    <row r="36" spans="1:8" s="2" customFormat="1" ht="15" x14ac:dyDescent="0.25">
      <c r="B36" s="46" t="s">
        <v>57</v>
      </c>
      <c r="C36" s="109"/>
      <c r="D36" s="47">
        <f>'Section A W&amp;S_REPAIR'!D65</f>
        <v>0</v>
      </c>
      <c r="E36" s="112" t="s">
        <v>58</v>
      </c>
      <c r="F36" s="113"/>
    </row>
    <row r="37" spans="1:8" s="2" customFormat="1" ht="15" x14ac:dyDescent="0.25">
      <c r="B37" s="50" t="s">
        <v>59</v>
      </c>
      <c r="C37" s="110"/>
      <c r="D37" s="48">
        <f>'Section A W&amp;S_REPAIR'!D66</f>
        <v>0</v>
      </c>
      <c r="E37" s="114" t="s">
        <v>60</v>
      </c>
      <c r="F37" s="115"/>
    </row>
    <row r="38" spans="1:8" s="2" customFormat="1" ht="15.75" thickBot="1" x14ac:dyDescent="0.3">
      <c r="B38" s="51" t="s">
        <v>61</v>
      </c>
      <c r="C38" s="111"/>
      <c r="D38" s="49">
        <f>'Section A W&amp;S_REPAIR'!D67</f>
        <v>0</v>
      </c>
      <c r="E38" s="107" t="s">
        <v>62</v>
      </c>
      <c r="F38" s="108"/>
    </row>
    <row r="56" spans="3:4" x14ac:dyDescent="0.2">
      <c r="C56" s="57"/>
      <c r="D56" s="57"/>
    </row>
    <row r="57" spans="3:4" x14ac:dyDescent="0.2">
      <c r="C57" s="57"/>
      <c r="D57" s="57"/>
    </row>
    <row r="58" spans="3:4" x14ac:dyDescent="0.2">
      <c r="C58" s="57"/>
      <c r="D58" s="57"/>
    </row>
    <row r="75" spans="3:6" x14ac:dyDescent="0.2">
      <c r="C75" s="57"/>
      <c r="D75" s="57"/>
      <c r="F75" s="14"/>
    </row>
    <row r="76" spans="3:6" x14ac:dyDescent="0.2">
      <c r="C76" s="57"/>
      <c r="D76" s="57"/>
      <c r="F76" s="14"/>
    </row>
    <row r="77" spans="3:6" x14ac:dyDescent="0.2">
      <c r="C77" s="57"/>
      <c r="D77" s="57"/>
      <c r="F77" s="14"/>
    </row>
  </sheetData>
  <sheetProtection algorithmName="SHA-512" hashValue="K84mWj4Vw9EI+79jkn5nLMi7JjH5lH8AAbtJzwo8TEnjWebXQCtuZfWYs4gbxJYKcrs/gfknj/jscAmSc8rsrA==" saltValue="l8yBBFmjoZD2+3pjgSYruA==" spinCount="100000" sheet="1" sort="0" autoFilter="0" pivotTables="0"/>
  <mergeCells count="10">
    <mergeCell ref="A1:H1"/>
    <mergeCell ref="A2:A3"/>
    <mergeCell ref="C2:C3"/>
    <mergeCell ref="D2:E2"/>
    <mergeCell ref="C36:C38"/>
    <mergeCell ref="E36:F36"/>
    <mergeCell ref="E37:F37"/>
    <mergeCell ref="E38:F38"/>
    <mergeCell ref="B34:E34"/>
    <mergeCell ref="B35:E35"/>
  </mergeCells>
  <printOptions horizontalCentered="1"/>
  <pageMargins left="0.7" right="0.7" top="0.75" bottom="0.75" header="0.3" footer="0.3"/>
  <pageSetup orientation="landscape" r:id="rId1"/>
  <headerFooter>
    <oddHeader>&amp;C&amp;"Times New Roman,Bold"&amp;12ON-CALL EMERGENCY AND URGENT WATER AND SEWER REPAIR/REPLACEMENT SERVICES
PRICING PAGE</oddHeader>
    <oddFooter>&amp;L&amp;A&amp;R&amp;P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D4184-7B42-45D7-A093-04FE3188A73E}">
  <dimension ref="A1:D23"/>
  <sheetViews>
    <sheetView zoomScaleNormal="100" workbookViewId="0">
      <selection activeCell="C27" sqref="C27"/>
    </sheetView>
  </sheetViews>
  <sheetFormatPr defaultColWidth="9.28515625" defaultRowHeight="15" x14ac:dyDescent="0.25"/>
  <cols>
    <col min="1" max="1" width="30.7109375" style="2" customWidth="1"/>
    <col min="2" max="2" width="9.28515625" style="2"/>
    <col min="3" max="3" width="21.5703125" style="2" customWidth="1"/>
    <col min="4" max="4" width="20.7109375" style="2" customWidth="1"/>
    <col min="5" max="16384" width="9.28515625" style="2"/>
  </cols>
  <sheetData>
    <row r="1" spans="1:4" x14ac:dyDescent="0.25">
      <c r="A1" s="26"/>
      <c r="B1" s="27">
        <f>B2+B6+B10+B14+B18</f>
        <v>1</v>
      </c>
      <c r="C1" s="28" t="s">
        <v>16</v>
      </c>
      <c r="D1" s="29" t="s">
        <v>101</v>
      </c>
    </row>
    <row r="2" spans="1:4" x14ac:dyDescent="0.25">
      <c r="A2" s="30" t="s">
        <v>102</v>
      </c>
      <c r="B2" s="5">
        <f>SUM(B3:B5)</f>
        <v>0.7</v>
      </c>
      <c r="C2" s="5"/>
      <c r="D2" s="31"/>
    </row>
    <row r="3" spans="1:4" x14ac:dyDescent="0.25">
      <c r="A3" s="30" t="s">
        <v>103</v>
      </c>
      <c r="B3" s="1">
        <v>0.6</v>
      </c>
      <c r="C3" s="3">
        <f>SUMPRODUCT('Section A W&amp;S_REPAIR'!E4:F63,'Section A W&amp;S_REPAIR'!J4:K63)</f>
        <v>0</v>
      </c>
      <c r="D3" s="32">
        <f>C3*B3</f>
        <v>0</v>
      </c>
    </row>
    <row r="4" spans="1:4" x14ac:dyDescent="0.25">
      <c r="A4" s="30" t="s">
        <v>104</v>
      </c>
      <c r="B4" s="1">
        <v>0.09</v>
      </c>
      <c r="C4" s="3">
        <f>SUMPRODUCT('Section A W&amp;S_REPAIR'!G4:H63,'Section A W&amp;S_REPAIR'!L4:M63)</f>
        <v>0</v>
      </c>
      <c r="D4" s="32">
        <f t="shared" ref="D4:D18" si="0">C4*B4</f>
        <v>0</v>
      </c>
    </row>
    <row r="5" spans="1:4" x14ac:dyDescent="0.25">
      <c r="A5" s="30" t="s">
        <v>105</v>
      </c>
      <c r="B5" s="1">
        <v>0.01</v>
      </c>
      <c r="C5" s="3">
        <f>SUMPRODUCT('Section A W&amp;S_REPAIR'!I4:I63,'Section A W&amp;S_REPAIR'!N4:N63)</f>
        <v>0</v>
      </c>
      <c r="D5" s="32">
        <f t="shared" si="0"/>
        <v>0</v>
      </c>
    </row>
    <row r="6" spans="1:4" x14ac:dyDescent="0.25">
      <c r="A6" s="30" t="s">
        <v>106</v>
      </c>
      <c r="B6" s="5">
        <f>SUM(B7:B9)</f>
        <v>8.0000000000000016E-2</v>
      </c>
      <c r="C6" s="5"/>
      <c r="D6" s="31"/>
    </row>
    <row r="7" spans="1:4" x14ac:dyDescent="0.25">
      <c r="A7" s="30" t="s">
        <v>103</v>
      </c>
      <c r="B7" s="1">
        <v>0.05</v>
      </c>
      <c r="C7" s="3">
        <f>SUMPRODUCT('Section B W&amp;S_REPLACEMENT'!E4:F63,'Section B W&amp;S_REPLACEMENT'!J4:K63)</f>
        <v>0</v>
      </c>
      <c r="D7" s="32">
        <f t="shared" si="0"/>
        <v>0</v>
      </c>
    </row>
    <row r="8" spans="1:4" x14ac:dyDescent="0.25">
      <c r="A8" s="30" t="s">
        <v>104</v>
      </c>
      <c r="B8" s="1">
        <v>2.5000000000000001E-2</v>
      </c>
      <c r="C8" s="3">
        <f>SUMPRODUCT('Section B W&amp;S_REPLACEMENT'!G4:H63,'Section B W&amp;S_REPLACEMENT'!L4:M63)</f>
        <v>0</v>
      </c>
      <c r="D8" s="32">
        <f t="shared" si="0"/>
        <v>0</v>
      </c>
    </row>
    <row r="9" spans="1:4" x14ac:dyDescent="0.25">
      <c r="A9" s="30" t="s">
        <v>105</v>
      </c>
      <c r="B9" s="1">
        <v>5.0000000000000001E-3</v>
      </c>
      <c r="C9" s="3">
        <f>SUMPRODUCT('Section B W&amp;S_REPLACEMENT'!I4:I63,'Section B W&amp;S_REPLACEMENT'!N4:N63)</f>
        <v>0</v>
      </c>
      <c r="D9" s="32">
        <f t="shared" si="0"/>
        <v>0</v>
      </c>
    </row>
    <row r="10" spans="1:4" x14ac:dyDescent="0.25">
      <c r="A10" s="30" t="s">
        <v>107</v>
      </c>
      <c r="B10" s="5">
        <f>SUM(B11:B13)</f>
        <v>0.12000000000000001</v>
      </c>
      <c r="C10" s="5"/>
      <c r="D10" s="32"/>
    </row>
    <row r="11" spans="1:4" x14ac:dyDescent="0.25">
      <c r="A11" s="30" t="s">
        <v>103</v>
      </c>
      <c r="B11" s="1">
        <v>0.08</v>
      </c>
      <c r="C11" s="3">
        <f>SUMPRODUCT('Section C W&amp;S_HOUSE_CONN'!E4:F43,'Section C W&amp;S_HOUSE_CONN'!J4:K43)</f>
        <v>0</v>
      </c>
      <c r="D11" s="32">
        <f t="shared" si="0"/>
        <v>0</v>
      </c>
    </row>
    <row r="12" spans="1:4" x14ac:dyDescent="0.25">
      <c r="A12" s="30" t="s">
        <v>104</v>
      </c>
      <c r="B12" s="1">
        <v>3.5000000000000003E-2</v>
      </c>
      <c r="C12" s="3">
        <f>SUMPRODUCT('Section C W&amp;S_HOUSE_CONN'!G4:H43,'Section C W&amp;S_HOUSE_CONN'!L4:M43)</f>
        <v>0</v>
      </c>
      <c r="D12" s="32">
        <f t="shared" si="0"/>
        <v>0</v>
      </c>
    </row>
    <row r="13" spans="1:4" x14ac:dyDescent="0.25">
      <c r="A13" s="30" t="s">
        <v>105</v>
      </c>
      <c r="B13" s="1">
        <v>5.0000000000000001E-3</v>
      </c>
      <c r="C13" s="3">
        <f>SUMPRODUCT('Section C W&amp;S_HOUSE_CONN'!I4:I43,'Section C W&amp;S_HOUSE_CONN'!N4:N43)</f>
        <v>0</v>
      </c>
      <c r="D13" s="32">
        <f t="shared" si="0"/>
        <v>0</v>
      </c>
    </row>
    <row r="14" spans="1:4" x14ac:dyDescent="0.25">
      <c r="A14" s="30" t="s">
        <v>108</v>
      </c>
      <c r="B14" s="5">
        <v>0.05</v>
      </c>
      <c r="C14" s="5"/>
      <c r="D14" s="32"/>
    </row>
    <row r="15" spans="1:4" x14ac:dyDescent="0.25">
      <c r="A15" s="30" t="s">
        <v>103</v>
      </c>
      <c r="B15" s="1">
        <v>2.5000000000000001E-2</v>
      </c>
      <c r="C15" s="3">
        <f>SUMPRODUCT('Section D MH'!E4:F23,'Section D MH'!J4:K23)</f>
        <v>0</v>
      </c>
      <c r="D15" s="32">
        <f t="shared" si="0"/>
        <v>0</v>
      </c>
    </row>
    <row r="16" spans="1:4" x14ac:dyDescent="0.25">
      <c r="A16" s="30" t="s">
        <v>104</v>
      </c>
      <c r="B16" s="1">
        <v>0.02</v>
      </c>
      <c r="C16" s="3">
        <f>SUMPRODUCT('Section D MH'!G4:H23,'Section D MH'!L4:M23)</f>
        <v>0</v>
      </c>
      <c r="D16" s="32">
        <f t="shared" si="0"/>
        <v>0</v>
      </c>
    </row>
    <row r="17" spans="1:4" x14ac:dyDescent="0.25">
      <c r="A17" s="30" t="s">
        <v>105</v>
      </c>
      <c r="B17" s="1">
        <v>5.0000000000000001E-3</v>
      </c>
      <c r="C17" s="3">
        <f>SUMPRODUCT('Section D MH'!I4:I23,'Section D MH'!N4:N23)</f>
        <v>0</v>
      </c>
      <c r="D17" s="32">
        <f t="shared" si="0"/>
        <v>0</v>
      </c>
    </row>
    <row r="18" spans="1:4" x14ac:dyDescent="0.25">
      <c r="A18" s="30" t="s">
        <v>109</v>
      </c>
      <c r="B18" s="5">
        <v>0.05</v>
      </c>
      <c r="C18" s="3">
        <f>SUMPRODUCT('Section E LABOR'!D4:E33,'Section E LABOR'!F4:G33)</f>
        <v>0</v>
      </c>
      <c r="D18" s="32">
        <f t="shared" si="0"/>
        <v>0</v>
      </c>
    </row>
    <row r="19" spans="1:4" ht="15.75" thickBot="1" x14ac:dyDescent="0.3">
      <c r="A19" s="33"/>
      <c r="B19" s="34"/>
      <c r="C19" s="35">
        <f>SUM(C2:C18)</f>
        <v>0</v>
      </c>
      <c r="D19" s="36">
        <f>SUM(D2:D18)</f>
        <v>0</v>
      </c>
    </row>
    <row r="21" spans="1:4" x14ac:dyDescent="0.25">
      <c r="B21" s="37">
        <f>'Section E LABOR'!D36</f>
        <v>0</v>
      </c>
      <c r="C21" s="4" t="s">
        <v>58</v>
      </c>
    </row>
    <row r="22" spans="1:4" x14ac:dyDescent="0.25">
      <c r="B22" s="37">
        <f>'Section E LABOR'!D37</f>
        <v>0</v>
      </c>
      <c r="C22" s="4" t="s">
        <v>60</v>
      </c>
    </row>
    <row r="23" spans="1:4" x14ac:dyDescent="0.25">
      <c r="B23" s="37">
        <f>'Section E LABOR'!D38</f>
        <v>0</v>
      </c>
      <c r="C23" s="4" t="s">
        <v>62</v>
      </c>
    </row>
  </sheetData>
  <sheetProtection algorithmName="SHA-512" hashValue="3Q29k//H5XS43k+pOPsBjAd1V9TDGo5gCfLV/MGT0pPIn6CAjwSushF/QFleZoRqHEMye46oTySna3E+qY7PdA==" saltValue="8AqABP1laGWhixiiFoD5/g==" spinCount="100000" sheet="1" objects="1" scenarios="1"/>
  <autoFilter ref="A1:D19" xr:uid="{8A4CB081-BDC0-4F6B-9ABB-577993901B60}"/>
  <pageMargins left="0.7" right="0.7" top="0.75" bottom="0.75" header="0.3" footer="0.3"/>
  <pageSetup orientation="portrait" horizontalDpi="1200" verticalDpi="1200" r:id="rId1"/>
  <ignoredErrors>
    <ignoredError sqref="B10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54401FCF9C39468C920BB795648035" ma:contentTypeVersion="2" ma:contentTypeDescription="Create a new document." ma:contentTypeScope="" ma:versionID="18f6837f8fb206cfd1bdd0e264e0178a">
  <xsd:schema xmlns:xsd="http://www.w3.org/2001/XMLSchema" xmlns:xs="http://www.w3.org/2001/XMLSchema" xmlns:p="http://schemas.microsoft.com/office/2006/metadata/properties" xmlns:ns2="bf7c5cf4-12eb-4f9a-917a-642e6a363891" targetNamespace="http://schemas.microsoft.com/office/2006/metadata/properties" ma:root="true" ma:fieldsID="730525a3f60a320d2538082e62f974d0" ns2:_="">
    <xsd:import namespace="bf7c5cf4-12eb-4f9a-917a-642e6a363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7c5cf4-12eb-4f9a-917a-642e6a3638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8D2438-7BA8-4935-B2E2-66C178AC47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7c5cf4-12eb-4f9a-917a-642e6a363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559AE4-2EF2-44B8-83B0-E1972BCE80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236260-E2DD-4EE0-A0CD-675E55BBFFAA}">
  <ds:schemaRefs>
    <ds:schemaRef ds:uri="http://purl.org/dc/elements/1.1/"/>
    <ds:schemaRef ds:uri="bf7c5cf4-12eb-4f9a-917a-642e6a363891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Evaluated Bid Price</vt:lpstr>
      <vt:lpstr>Section A W&amp;S_REPAIR</vt:lpstr>
      <vt:lpstr>Section B W&amp;S_REPLACEMENT</vt:lpstr>
      <vt:lpstr>Section C W&amp;S_HOUSE_CONN</vt:lpstr>
      <vt:lpstr>Section D MH</vt:lpstr>
      <vt:lpstr>Section E LABOR</vt:lpstr>
      <vt:lpstr>Evaluated Bid Price_Hide</vt:lpstr>
      <vt:lpstr>'Section A W&amp;S_REPAIR'!Print_Titles</vt:lpstr>
      <vt:lpstr>'Section B W&amp;S_REPLACEMENT'!Print_Titles</vt:lpstr>
      <vt:lpstr>'Section C W&amp;S_HOUSE_CONN'!Print_Titles</vt:lpstr>
      <vt:lpstr>'Section D MH'!Print_Titles</vt:lpstr>
      <vt:lpstr>'Section E LABOR'!Print_Titles</vt:lpstr>
    </vt:vector>
  </TitlesOfParts>
  <Manager/>
  <Company>WSSC Water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Gipsov</dc:creator>
  <cp:keywords/>
  <dc:description/>
  <cp:lastModifiedBy>Malone, Lisa M</cp:lastModifiedBy>
  <cp:revision/>
  <dcterms:created xsi:type="dcterms:W3CDTF">2014-09-16T15:25:52Z</dcterms:created>
  <dcterms:modified xsi:type="dcterms:W3CDTF">2026-02-09T14:10:03Z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0x0101004254401FCF9C39468C920BB795648035</vt:lpwstr>
  </property>
</Properties>
</file>