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26-14 RFP Cost Worksheet" sheetId="2" r:id="rId5"/>
  </sheets>
  <definedNames/>
  <calcPr/>
  <extLst>
    <ext uri="GoogleSheetsCustomDataVersion2">
      <go:sheetsCustomData xmlns:go="http://customooxmlschemas.google.com/" r:id="rId6" roundtripDataChecksum="VKwUAiFIZtbldrbLTzMYptmEfGaasdjRD2MzcYcQLZk="/>
    </ext>
  </extLst>
</workbook>
</file>

<file path=xl/sharedStrings.xml><?xml version="1.0" encoding="utf-8"?>
<sst xmlns="http://schemas.openxmlformats.org/spreadsheetml/2006/main" count="113" uniqueCount="64">
  <si>
    <t>INSTRUCTIONS:</t>
  </si>
  <si>
    <r>
      <rPr>
        <rFont val="Calibri"/>
        <color rgb="FF000000"/>
        <sz val="12.0"/>
      </rPr>
      <t xml:space="preserve">Please don't alter this worksheet. Each row represents a Type + Vol Group. </t>
    </r>
    <r>
      <rPr>
        <rFont val="Calibri"/>
        <b/>
        <color rgb="FF000000"/>
        <sz val="12.0"/>
      </rPr>
      <t>Respond on every row.</t>
    </r>
    <r>
      <rPr>
        <rFont val="Calibri"/>
        <color rgb="FF000000"/>
        <sz val="12.0"/>
      </rPr>
      <t xml:space="preserve"> This ensures that your detail proposal can readily be compared to other responses uniformly. Fill out each row with your proposed device, </t>
    </r>
    <r>
      <rPr>
        <rFont val="Calibri"/>
        <b/>
        <color rgb="FF000000"/>
        <sz val="12.0"/>
      </rPr>
      <t>even if it is proposed on other rows.</t>
    </r>
    <r>
      <rPr>
        <rFont val="Calibri"/>
        <color rgb="FF000000"/>
        <sz val="12.0"/>
      </rPr>
      <t xml:space="preserve"> For example, you may decide that your response will use the same proposed device for all rows in the Color type section, but you may opt to propose several different devices for the Mono type section.
NOTE: For "Print Management Services," we expect to be given one monthly or annual cost for the whole service.</t>
    </r>
  </si>
  <si>
    <t>Below is a list of the fields on the 26-14 RFP Cost Worksheet along with their expected uses.</t>
  </si>
  <si>
    <t>FIELD</t>
  </si>
  <si>
    <t>DEFINITION</t>
  </si>
  <si>
    <t>Type</t>
  </si>
  <si>
    <t>Identifies Color or Mono</t>
  </si>
  <si>
    <t>Vol Group</t>
  </si>
  <si>
    <t>Volume Group; Based on the FY25 average monthly volume (color &amp; mono combined), rounded up to next 10,000</t>
  </si>
  <si>
    <t>Qty</t>
  </si>
  <si>
    <t>Number of MFPs in Type + Vol Group; the total number of MFPs will remain 99</t>
  </si>
  <si>
    <t>Proposed Make</t>
  </si>
  <si>
    <t>This is your proposed MFP's manufacturer</t>
  </si>
  <si>
    <t>Proposed Model</t>
  </si>
  <si>
    <t>This is your proposed MFP's model number</t>
  </si>
  <si>
    <t>PPM</t>
  </si>
  <si>
    <t>Pages-per-minute; If different for color &amp; mono, state both rates like "27 color/41 mono"</t>
  </si>
  <si>
    <t>RMPV</t>
  </si>
  <si>
    <t>Recommended Monthly Page Volume; Provide the RMPV as stated by Manufacturer. If no RMPV available, use 10% of the stated Max Monthly Duty Cycle.</t>
  </si>
  <si>
    <t>Base Monthly Lease</t>
  </si>
  <si>
    <t>Monthly lease cost per MFP in this Type + Vol Group.</t>
  </si>
  <si>
    <t>Lease Subtotal</t>
  </si>
  <si>
    <t>This is the product of [Qty] x [Base Monthly Lease]</t>
  </si>
  <si>
    <t>Feature: Prox Reader Qty</t>
  </si>
  <si>
    <t>Number of MFPs in Type + Vol Group that require a proximity card reader.</t>
  </si>
  <si>
    <t>Monthly Prox Reader Cost</t>
  </si>
  <si>
    <t>Monthly cost per MFP for proximity card reader feature.</t>
  </si>
  <si>
    <t>Feature: Fax Qty</t>
  </si>
  <si>
    <t>Number of MFPs in Type + Vol Group that require fax capability.</t>
  </si>
  <si>
    <t>Monhly Fax Cost</t>
  </si>
  <si>
    <t>Monthly cost per MFP for fax capability feature.</t>
  </si>
  <si>
    <t>Feature: 3-hole punch finisher Qty</t>
  </si>
  <si>
    <t>Number of MFPs in Type + Vol Group that a 3-hole punch finisher.</t>
  </si>
  <si>
    <t>Monthly 3-hole punch Cost</t>
  </si>
  <si>
    <t>Monthly cost per MFP for 3-hole punch finisher feature.</t>
  </si>
  <si>
    <t>Features Subtotal</t>
  </si>
  <si>
    <t>This is the subtotal of the feature costs: Sum of [Feature: Prox Reader Qty] x [Monthly Prox Reader Cost] + [Feature: Fax Qty] x [Monhly Fax Cost] + [Feature: 3-hole punch finisher Qty] x [Monthly 3-hole punch Cost]</t>
  </si>
  <si>
    <t>Color Volume</t>
  </si>
  <si>
    <t>This is the total FY25 COLOR volume for all devices in this Type + Vol Group.</t>
  </si>
  <si>
    <t>Color Cost/Imprint</t>
  </si>
  <si>
    <t>Cost per color imprint.</t>
  </si>
  <si>
    <t>Color Subtotal</t>
  </si>
  <si>
    <t>This is the product of [Color Volume] x [Color Cost/Imprint]</t>
  </si>
  <si>
    <t>Mono Volume</t>
  </si>
  <si>
    <t>This is the total FY25 MONO volume for all devices in this Type + Vol Group.</t>
  </si>
  <si>
    <t>Mono Cost/Imprint</t>
  </si>
  <si>
    <t>Cost per mono imprint.</t>
  </si>
  <si>
    <t>Mono Subtotal</t>
  </si>
  <si>
    <t>This is the product of [Mono Volume] x [Mono Cost/Imprint]</t>
  </si>
  <si>
    <t>Volume Subtotal</t>
  </si>
  <si>
    <t>This is the sum of the [Color Subtotal] + [Mono Subtotal]</t>
  </si>
  <si>
    <t>MONTHLY TOTAL</t>
  </si>
  <si>
    <t xml:space="preserve">This represents the total MONTHLY MFP cost for devices in the Type + Vol Group. This is the sum of [Lease Subtotal] + [Features Subtotal] + [Volume Subtotal]. </t>
  </si>
  <si>
    <t>36 MONTH TOTAL</t>
  </si>
  <si>
    <t xml:space="preserve">This represents the total contract cost for devices in the Type + Vol Group. This is the sum of [MONTHLY TOTAL] x 36 months. </t>
  </si>
  <si>
    <t>GRAND TOTAL</t>
  </si>
  <si>
    <t>This is the sum of the 36 MONTH TOTAL column and represents the entire contract cost.</t>
  </si>
  <si>
    <t>Color</t>
  </si>
  <si>
    <t>Mono</t>
  </si>
  <si>
    <t>Print Management Services</t>
  </si>
  <si>
    <t>for 99 MFPs + 140 Printers</t>
  </si>
  <si>
    <t>HP</t>
  </si>
  <si>
    <t>(See Exhibit A)</t>
  </si>
  <si>
    <t>n/a</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</si>
</sst>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_);[Red]\(0\)"/>
    <numFmt numFmtId="165" formatCode="_(&quot;$&quot;* #,##0.00_);_(&quot;$&quot;* \(#,##0.00\);_(&quot;$&quot;* &quot;-&quot;??_);_(@_)"/>
    <numFmt numFmtId="166" formatCode="_(&quot;$&quot;* #,##0.000000_);_(&quot;$&quot;* \(#,##0.000000\);_(&quot;$&quot;* &quot;-&quot;??????_);_(@_)"/>
  </numFmts>
  <fonts count="9">
    <font>
      <sz val="11.0"/>
      <color rgb="FF000000"/>
      <name val="Calibri"/>
      <scheme val="minor"/>
    </font>
    <font>
      <b/>
      <u/>
      <sz val="11.0"/>
      <color rgb="FF000000"/>
      <name val="Calibri"/>
    </font>
    <font>
      <sz val="11.0"/>
      <color rgb="FF000000"/>
      <name val="Calibri"/>
    </font>
    <font>
      <sz val="12.0"/>
      <color rgb="FF000000"/>
      <name val="Calibri"/>
    </font>
    <font>
      <b/>
      <u/>
      <sz val="11.0"/>
      <color rgb="FF000000"/>
      <name val="Calibri"/>
    </font>
    <font>
      <b/>
      <i/>
      <sz val="11.0"/>
      <color rgb="FF000000"/>
      <name val="Calibri"/>
    </font>
    <font>
      <sz val="10.0"/>
      <color rgb="FF000000"/>
      <name val="Arial"/>
    </font>
    <font>
      <b/>
      <sz val="11.0"/>
      <color rgb="FF000000"/>
      <name val="Calibri"/>
    </font>
    <font>
      <sz val="10.0"/>
      <color rgb="FF000000"/>
      <name val="Calibri"/>
    </font>
  </fonts>
  <fills count="4">
    <fill>
      <patternFill patternType="none"/>
    </fill>
    <fill>
      <patternFill patternType="lightGray"/>
    </fill>
    <fill>
      <patternFill patternType="solid">
        <fgColor rgb="FFD8D8D8"/>
        <bgColor rgb="FFD8D8D8"/>
      </patternFill>
    </fill>
    <fill>
      <patternFill patternType="solid">
        <fgColor rgb="FFBFBFBF"/>
        <bgColor rgb="FFBFBFBF"/>
      </patternFill>
    </fill>
  </fills>
  <borders count="13">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horizontal="left" shrinkToFit="0" vertical="top" wrapText="1"/>
    </xf>
    <xf borderId="0" fillId="0" fontId="2" numFmtId="0" xfId="0" applyAlignment="1" applyFont="1">
      <alignment shrinkToFit="0" vertical="top" wrapText="1"/>
    </xf>
    <xf borderId="0" fillId="0" fontId="3" numFmtId="0" xfId="0" applyAlignment="1" applyFont="1">
      <alignment horizontal="left" shrinkToFit="0" vertical="top" wrapText="1"/>
    </xf>
    <xf borderId="0" fillId="0" fontId="4" numFmtId="0" xfId="0" applyFont="1"/>
    <xf borderId="0" fillId="0" fontId="5" numFmtId="0" xfId="0" applyFont="1"/>
    <xf borderId="0" fillId="0" fontId="2" numFmtId="0" xfId="0" applyAlignment="1" applyFont="1">
      <alignment horizontal="left" shrinkToFit="0" wrapText="1"/>
    </xf>
    <xf borderId="0" fillId="0" fontId="6" numFmtId="0" xfId="0" applyAlignment="1" applyFont="1">
      <alignment horizontal="left" shrinkToFit="0" wrapText="1"/>
    </xf>
    <xf borderId="1" fillId="0" fontId="7" numFmtId="0" xfId="0" applyAlignment="1" applyBorder="1" applyFont="1">
      <alignment horizontal="center" shrinkToFit="0" vertical="top" wrapText="1"/>
    </xf>
    <xf borderId="1" fillId="0" fontId="7" numFmtId="0" xfId="0" applyAlignment="1" applyBorder="1" applyFont="1">
      <alignment horizontal="left" shrinkToFit="0" vertical="top" wrapText="1"/>
    </xf>
    <xf borderId="2" fillId="0" fontId="7" numFmtId="0" xfId="0" applyAlignment="1" applyBorder="1" applyFont="1">
      <alignment horizontal="left" shrinkToFit="0" vertical="top" wrapText="1"/>
    </xf>
    <xf borderId="3" fillId="0" fontId="7" numFmtId="0" xfId="0" applyAlignment="1" applyBorder="1" applyFont="1">
      <alignment horizontal="left" shrinkToFit="0" vertical="top" wrapText="1"/>
    </xf>
    <xf borderId="4" fillId="0" fontId="7" numFmtId="0" xfId="0" applyAlignment="1" applyBorder="1" applyFont="1">
      <alignment horizontal="left" shrinkToFit="0" vertical="top" wrapText="1"/>
    </xf>
    <xf borderId="1" fillId="0" fontId="2" numFmtId="0" xfId="0" applyAlignment="1" applyBorder="1" applyFont="1">
      <alignment horizontal="center"/>
    </xf>
    <xf borderId="1" fillId="0" fontId="2" numFmtId="3" xfId="0" applyAlignment="1" applyBorder="1" applyFont="1" applyNumberFormat="1">
      <alignment horizontal="center"/>
    </xf>
    <xf borderId="1" fillId="0" fontId="2" numFmtId="164" xfId="0" applyBorder="1" applyFont="1" applyNumberFormat="1"/>
    <xf borderId="1" fillId="0" fontId="2" numFmtId="0" xfId="0" applyBorder="1" applyFont="1"/>
    <xf borderId="1" fillId="0" fontId="2" numFmtId="165" xfId="0" applyBorder="1" applyFont="1" applyNumberFormat="1"/>
    <xf borderId="5" fillId="0" fontId="2" numFmtId="165" xfId="0" applyBorder="1" applyFont="1" applyNumberFormat="1"/>
    <xf borderId="1" fillId="2" fontId="2" numFmtId="164" xfId="0" applyBorder="1" applyFill="1" applyFont="1" applyNumberFormat="1"/>
    <xf borderId="6" fillId="2" fontId="2" numFmtId="165" xfId="0" applyBorder="1" applyFont="1" applyNumberFormat="1"/>
    <xf borderId="4" fillId="0" fontId="2" numFmtId="3" xfId="0" applyBorder="1" applyFont="1" applyNumberFormat="1"/>
    <xf borderId="1" fillId="0" fontId="2" numFmtId="166" xfId="0" applyBorder="1" applyFont="1" applyNumberFormat="1"/>
    <xf borderId="1" fillId="0" fontId="2" numFmtId="3" xfId="0" applyBorder="1" applyFont="1" applyNumberFormat="1"/>
    <xf borderId="1" fillId="2" fontId="2" numFmtId="0" xfId="0" applyAlignment="1" applyBorder="1" applyFont="1">
      <alignment horizontal="center"/>
    </xf>
    <xf borderId="1" fillId="2" fontId="2" numFmtId="3" xfId="0" applyAlignment="1" applyBorder="1" applyFont="1" applyNumberFormat="1">
      <alignment horizontal="center"/>
    </xf>
    <xf borderId="1" fillId="2" fontId="2" numFmtId="0" xfId="0" applyBorder="1" applyFont="1"/>
    <xf borderId="1" fillId="2" fontId="2" numFmtId="165" xfId="0" applyBorder="1" applyFont="1" applyNumberFormat="1"/>
    <xf borderId="5" fillId="2" fontId="2" numFmtId="165" xfId="0" applyBorder="1" applyFont="1" applyNumberFormat="1"/>
    <xf borderId="7" fillId="2" fontId="2" numFmtId="0" xfId="0" applyBorder="1" applyFont="1"/>
    <xf borderId="1" fillId="2" fontId="2" numFmtId="166" xfId="0" applyBorder="1" applyFont="1" applyNumberFormat="1"/>
    <xf borderId="3" fillId="0" fontId="2" numFmtId="165" xfId="0" applyBorder="1" applyFont="1" applyNumberFormat="1"/>
    <xf borderId="4" fillId="0" fontId="2" numFmtId="0" xfId="0" applyBorder="1" applyFont="1"/>
    <xf borderId="8" fillId="0" fontId="2" numFmtId="165" xfId="0" applyBorder="1" applyFont="1" applyNumberFormat="1"/>
    <xf borderId="0" fillId="0" fontId="2" numFmtId="0" xfId="0" applyFont="1"/>
    <xf borderId="0" fillId="0" fontId="2" numFmtId="0" xfId="0" applyAlignment="1" applyFont="1">
      <alignment horizontal="center"/>
    </xf>
    <xf borderId="0" fillId="0" fontId="2" numFmtId="3" xfId="0" applyAlignment="1" applyFont="1" applyNumberFormat="1">
      <alignment horizontal="center"/>
    </xf>
    <xf borderId="0" fillId="0" fontId="7" numFmtId="164" xfId="0" applyFont="1" applyNumberFormat="1"/>
    <xf borderId="0" fillId="0" fontId="2" numFmtId="165" xfId="0" applyFont="1" applyNumberFormat="1"/>
    <xf borderId="0" fillId="0" fontId="2" numFmtId="164" xfId="0" applyFont="1" applyNumberFormat="1"/>
    <xf borderId="0" fillId="0" fontId="2" numFmtId="166" xfId="0" applyFont="1" applyNumberFormat="1"/>
    <xf borderId="0" fillId="0" fontId="2" numFmtId="3" xfId="0" applyFont="1" applyNumberFormat="1"/>
    <xf borderId="9" fillId="0" fontId="2" numFmtId="0" xfId="0" applyAlignment="1" applyBorder="1" applyFont="1">
      <alignment horizontal="left"/>
    </xf>
    <xf borderId="10" fillId="0" fontId="2" numFmtId="0" xfId="0" applyAlignment="1" applyBorder="1" applyFont="1">
      <alignment horizontal="left"/>
    </xf>
    <xf borderId="11" fillId="0" fontId="2" numFmtId="0" xfId="0" applyBorder="1" applyFont="1"/>
    <xf borderId="12" fillId="0" fontId="2" numFmtId="3" xfId="0" applyAlignment="1" applyBorder="1" applyFont="1" applyNumberFormat="1">
      <alignment horizontal="center"/>
    </xf>
    <xf borderId="4" fillId="0" fontId="2" numFmtId="164" xfId="0" applyBorder="1" applyFont="1" applyNumberFormat="1"/>
    <xf borderId="1" fillId="2" fontId="8" numFmtId="0" xfId="0" applyAlignment="1" applyBorder="1" applyFont="1">
      <alignment horizontal="center"/>
    </xf>
    <xf borderId="1" fillId="3" fontId="2" numFmtId="0" xfId="0" applyAlignment="1" applyBorder="1" applyFill="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14"/>
    <col customWidth="1" min="3" max="3" width="145.86"/>
    <col customWidth="1" min="4" max="26" width="8.71"/>
  </cols>
  <sheetData>
    <row r="1" ht="14.25" customHeight="1">
      <c r="B1" s="1" t="s">
        <v>0</v>
      </c>
      <c r="D1" s="2"/>
      <c r="E1" s="2"/>
      <c r="F1" s="2"/>
      <c r="G1" s="2"/>
      <c r="H1" s="2"/>
      <c r="I1" s="2"/>
      <c r="J1" s="2"/>
      <c r="K1" s="2"/>
      <c r="L1" s="2"/>
    </row>
    <row r="2" ht="72.75" customHeight="1">
      <c r="B2" s="3" t="s">
        <v>1</v>
      </c>
      <c r="D2" s="2"/>
      <c r="E2" s="2"/>
      <c r="F2" s="2"/>
      <c r="G2" s="2"/>
      <c r="H2" s="2"/>
      <c r="I2" s="2"/>
      <c r="J2" s="2"/>
      <c r="K2" s="2"/>
      <c r="L2" s="2"/>
    </row>
    <row r="3" ht="30.75" customHeight="1">
      <c r="B3" s="3" t="s">
        <v>2</v>
      </c>
      <c r="D3" s="2"/>
      <c r="E3" s="2"/>
      <c r="F3" s="2"/>
      <c r="G3" s="2"/>
      <c r="H3" s="2"/>
      <c r="I3" s="2"/>
      <c r="J3" s="2"/>
      <c r="K3" s="2"/>
      <c r="L3" s="2"/>
    </row>
    <row r="4" ht="14.25" customHeight="1">
      <c r="B4" s="4" t="s">
        <v>3</v>
      </c>
      <c r="C4" s="4" t="s">
        <v>4</v>
      </c>
    </row>
    <row r="5" ht="14.25" customHeight="1">
      <c r="B5" s="5" t="s">
        <v>5</v>
      </c>
      <c r="C5" s="6" t="s">
        <v>6</v>
      </c>
    </row>
    <row r="6" ht="14.25" customHeight="1">
      <c r="B6" s="5" t="s">
        <v>7</v>
      </c>
      <c r="C6" s="6" t="s">
        <v>8</v>
      </c>
    </row>
    <row r="7" ht="14.25" customHeight="1">
      <c r="B7" s="5" t="s">
        <v>9</v>
      </c>
      <c r="C7" s="6" t="s">
        <v>10</v>
      </c>
    </row>
    <row r="8" ht="14.25" customHeight="1">
      <c r="B8" s="5" t="s">
        <v>11</v>
      </c>
      <c r="C8" s="6" t="s">
        <v>12</v>
      </c>
    </row>
    <row r="9" ht="14.25" customHeight="1">
      <c r="B9" s="5" t="s">
        <v>13</v>
      </c>
      <c r="C9" s="6" t="s">
        <v>14</v>
      </c>
    </row>
    <row r="10" ht="14.25" customHeight="1">
      <c r="B10" s="5" t="s">
        <v>15</v>
      </c>
      <c r="C10" s="6" t="s">
        <v>16</v>
      </c>
    </row>
    <row r="11" ht="14.25" customHeight="1">
      <c r="B11" s="5" t="s">
        <v>17</v>
      </c>
      <c r="C11" s="7" t="s">
        <v>18</v>
      </c>
    </row>
    <row r="12" ht="14.25" customHeight="1">
      <c r="B12" s="5" t="s">
        <v>19</v>
      </c>
      <c r="C12" s="6" t="s">
        <v>20</v>
      </c>
    </row>
    <row r="13" ht="14.25" customHeight="1">
      <c r="B13" s="5" t="s">
        <v>21</v>
      </c>
      <c r="C13" s="6" t="s">
        <v>22</v>
      </c>
    </row>
    <row r="14" ht="14.25" customHeight="1">
      <c r="B14" s="5" t="s">
        <v>23</v>
      </c>
      <c r="C14" s="6" t="s">
        <v>24</v>
      </c>
    </row>
    <row r="15" ht="14.25" customHeight="1">
      <c r="B15" s="5" t="s">
        <v>25</v>
      </c>
      <c r="C15" s="6" t="s">
        <v>26</v>
      </c>
    </row>
    <row r="16" ht="14.25" customHeight="1">
      <c r="B16" s="5" t="s">
        <v>27</v>
      </c>
      <c r="C16" s="6" t="s">
        <v>28</v>
      </c>
    </row>
    <row r="17" ht="14.25" customHeight="1">
      <c r="B17" s="5" t="s">
        <v>29</v>
      </c>
      <c r="C17" s="6" t="s">
        <v>30</v>
      </c>
    </row>
    <row r="18" ht="14.25" customHeight="1">
      <c r="B18" s="5" t="s">
        <v>31</v>
      </c>
      <c r="C18" s="6" t="s">
        <v>32</v>
      </c>
    </row>
    <row r="19" ht="14.25" customHeight="1">
      <c r="B19" s="5" t="s">
        <v>33</v>
      </c>
      <c r="C19" s="6" t="s">
        <v>34</v>
      </c>
    </row>
    <row r="20" ht="14.25" customHeight="1">
      <c r="B20" s="5" t="s">
        <v>35</v>
      </c>
      <c r="C20" s="6" t="s">
        <v>36</v>
      </c>
    </row>
    <row r="21" ht="14.25" customHeight="1">
      <c r="B21" s="5" t="s">
        <v>37</v>
      </c>
      <c r="C21" s="6" t="s">
        <v>38</v>
      </c>
    </row>
    <row r="22" ht="14.25" customHeight="1">
      <c r="B22" s="5" t="s">
        <v>39</v>
      </c>
      <c r="C22" s="6" t="s">
        <v>40</v>
      </c>
    </row>
    <row r="23" ht="14.25" customHeight="1">
      <c r="B23" s="5" t="s">
        <v>41</v>
      </c>
      <c r="C23" s="6" t="s">
        <v>42</v>
      </c>
    </row>
    <row r="24" ht="14.25" customHeight="1">
      <c r="B24" s="5" t="s">
        <v>43</v>
      </c>
      <c r="C24" s="6" t="s">
        <v>44</v>
      </c>
    </row>
    <row r="25" ht="14.25" customHeight="1">
      <c r="B25" s="5" t="s">
        <v>45</v>
      </c>
      <c r="C25" s="6" t="s">
        <v>46</v>
      </c>
    </row>
    <row r="26" ht="14.25" customHeight="1">
      <c r="B26" s="5" t="s">
        <v>47</v>
      </c>
      <c r="C26" s="6" t="s">
        <v>48</v>
      </c>
    </row>
    <row r="27" ht="14.25" customHeight="1">
      <c r="B27" s="5" t="s">
        <v>49</v>
      </c>
      <c r="C27" s="6" t="s">
        <v>50</v>
      </c>
    </row>
    <row r="28" ht="14.25" customHeight="1">
      <c r="B28" s="5" t="s">
        <v>51</v>
      </c>
      <c r="C28" s="6" t="s">
        <v>52</v>
      </c>
    </row>
    <row r="29" ht="14.25" customHeight="1">
      <c r="B29" s="5" t="s">
        <v>53</v>
      </c>
      <c r="C29" s="6" t="s">
        <v>54</v>
      </c>
    </row>
    <row r="30" ht="14.25" customHeight="1">
      <c r="B30" s="5" t="s">
        <v>55</v>
      </c>
      <c r="C30" s="6" t="s">
        <v>56</v>
      </c>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B1:C1"/>
    <mergeCell ref="B2:C2"/>
    <mergeCell ref="B3:C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topLeftCell="F1" activePane="topRight" state="frozen"/>
      <selection activeCell="G2" sqref="G2" pane="topRight"/>
    </sheetView>
  </sheetViews>
  <sheetFormatPr customHeight="1" defaultColWidth="14.43" defaultRowHeight="15.0"/>
  <cols>
    <col customWidth="1" min="1" max="25" width="12.71"/>
    <col customWidth="1" min="26" max="26" width="8.71"/>
  </cols>
  <sheetData>
    <row r="1" ht="14.25" customHeight="1">
      <c r="A1" s="8" t="s">
        <v>5</v>
      </c>
      <c r="B1" s="8" t="s">
        <v>7</v>
      </c>
      <c r="C1" s="8" t="s">
        <v>9</v>
      </c>
      <c r="D1" s="9" t="s">
        <v>11</v>
      </c>
      <c r="E1" s="9" t="s">
        <v>13</v>
      </c>
      <c r="F1" s="9" t="s">
        <v>15</v>
      </c>
      <c r="G1" s="9" t="s">
        <v>17</v>
      </c>
      <c r="H1" s="9" t="s">
        <v>19</v>
      </c>
      <c r="I1" s="10" t="s">
        <v>21</v>
      </c>
      <c r="J1" s="9" t="s">
        <v>23</v>
      </c>
      <c r="K1" s="9" t="s">
        <v>25</v>
      </c>
      <c r="L1" s="9" t="s">
        <v>27</v>
      </c>
      <c r="M1" s="9" t="s">
        <v>29</v>
      </c>
      <c r="N1" s="9" t="s">
        <v>31</v>
      </c>
      <c r="O1" s="11" t="s">
        <v>33</v>
      </c>
      <c r="P1" s="10" t="s">
        <v>35</v>
      </c>
      <c r="Q1" s="12" t="s">
        <v>37</v>
      </c>
      <c r="R1" s="9" t="s">
        <v>39</v>
      </c>
      <c r="S1" s="9" t="s">
        <v>41</v>
      </c>
      <c r="T1" s="9" t="s">
        <v>43</v>
      </c>
      <c r="U1" s="9" t="s">
        <v>45</v>
      </c>
      <c r="V1" s="9" t="s">
        <v>47</v>
      </c>
      <c r="W1" s="10" t="s">
        <v>49</v>
      </c>
      <c r="X1" s="10" t="s">
        <v>51</v>
      </c>
      <c r="Y1" s="10" t="s">
        <v>53</v>
      </c>
    </row>
    <row r="2" ht="14.25" customHeight="1">
      <c r="A2" s="13" t="s">
        <v>57</v>
      </c>
      <c r="B2" s="14">
        <v>10000.0</v>
      </c>
      <c r="C2" s="15">
        <v>2.0</v>
      </c>
      <c r="D2" s="16"/>
      <c r="E2" s="16"/>
      <c r="F2" s="16"/>
      <c r="G2" s="16"/>
      <c r="H2" s="17"/>
      <c r="I2" s="18">
        <f t="shared" ref="I2:I5" si="1">C2*H2</f>
        <v>0</v>
      </c>
      <c r="J2" s="15">
        <v>2.0</v>
      </c>
      <c r="K2" s="17"/>
      <c r="L2" s="15">
        <v>2.0</v>
      </c>
      <c r="M2" s="17"/>
      <c r="N2" s="19"/>
      <c r="O2" s="20"/>
      <c r="P2" s="18">
        <f t="shared" ref="P2:P5" si="2">SUM(J2*K2,L2*M2,N2*O2)</f>
        <v>0</v>
      </c>
      <c r="Q2" s="21">
        <v>83527.0</v>
      </c>
      <c r="R2" s="22"/>
      <c r="S2" s="17">
        <f t="shared" ref="S2:S5" si="3">Q2*R2</f>
        <v>0</v>
      </c>
      <c r="T2" s="23">
        <v>43544.0</v>
      </c>
      <c r="U2" s="22"/>
      <c r="V2" s="17">
        <f t="shared" ref="V2:V5" si="4">T2*U2</f>
        <v>0</v>
      </c>
      <c r="W2" s="18">
        <f t="shared" ref="W2:W5" si="5">SUM(S2,V2)</f>
        <v>0</v>
      </c>
      <c r="X2" s="18">
        <f t="shared" ref="X2:X5" si="6">SUM(I2,P2,W2)</f>
        <v>0</v>
      </c>
      <c r="Y2" s="18">
        <f t="shared" ref="Y2:Y5" si="7">X2*36</f>
        <v>0</v>
      </c>
    </row>
    <row r="3" ht="14.25" customHeight="1">
      <c r="A3" s="13" t="s">
        <v>57</v>
      </c>
      <c r="B3" s="14">
        <v>20000.0</v>
      </c>
      <c r="C3" s="15">
        <v>10.0</v>
      </c>
      <c r="D3" s="16"/>
      <c r="E3" s="16"/>
      <c r="F3" s="16"/>
      <c r="G3" s="16"/>
      <c r="H3" s="17"/>
      <c r="I3" s="18">
        <f t="shared" si="1"/>
        <v>0</v>
      </c>
      <c r="J3" s="15">
        <v>10.0</v>
      </c>
      <c r="K3" s="17"/>
      <c r="L3" s="15">
        <v>10.0</v>
      </c>
      <c r="M3" s="17"/>
      <c r="N3" s="19"/>
      <c r="O3" s="20"/>
      <c r="P3" s="18">
        <f t="shared" si="2"/>
        <v>0</v>
      </c>
      <c r="Q3" s="21">
        <v>1066641.0</v>
      </c>
      <c r="R3" s="22"/>
      <c r="S3" s="17">
        <f t="shared" si="3"/>
        <v>0</v>
      </c>
      <c r="T3" s="23">
        <v>882781.0</v>
      </c>
      <c r="U3" s="22"/>
      <c r="V3" s="17">
        <f t="shared" si="4"/>
        <v>0</v>
      </c>
      <c r="W3" s="18">
        <f t="shared" si="5"/>
        <v>0</v>
      </c>
      <c r="X3" s="18">
        <f t="shared" si="6"/>
        <v>0</v>
      </c>
      <c r="Y3" s="18">
        <f t="shared" si="7"/>
        <v>0</v>
      </c>
    </row>
    <row r="4" ht="14.25" customHeight="1">
      <c r="A4" s="13" t="s">
        <v>57</v>
      </c>
      <c r="B4" s="14">
        <v>30000.0</v>
      </c>
      <c r="C4" s="15">
        <v>18.0</v>
      </c>
      <c r="D4" s="16"/>
      <c r="E4" s="16"/>
      <c r="F4" s="16"/>
      <c r="G4" s="16"/>
      <c r="H4" s="17"/>
      <c r="I4" s="18">
        <f t="shared" si="1"/>
        <v>0</v>
      </c>
      <c r="J4" s="15">
        <v>18.0</v>
      </c>
      <c r="K4" s="17"/>
      <c r="L4" s="15">
        <v>18.0</v>
      </c>
      <c r="M4" s="17"/>
      <c r="N4" s="19"/>
      <c r="O4" s="20"/>
      <c r="P4" s="18">
        <f t="shared" si="2"/>
        <v>0</v>
      </c>
      <c r="Q4" s="21">
        <v>2734244.0</v>
      </c>
      <c r="R4" s="22"/>
      <c r="S4" s="17">
        <f t="shared" si="3"/>
        <v>0</v>
      </c>
      <c r="T4" s="23">
        <v>2490197.0</v>
      </c>
      <c r="U4" s="22"/>
      <c r="V4" s="17">
        <f t="shared" si="4"/>
        <v>0</v>
      </c>
      <c r="W4" s="18">
        <f t="shared" si="5"/>
        <v>0</v>
      </c>
      <c r="X4" s="18">
        <f t="shared" si="6"/>
        <v>0</v>
      </c>
      <c r="Y4" s="18">
        <f t="shared" si="7"/>
        <v>0</v>
      </c>
    </row>
    <row r="5" ht="14.25" customHeight="1">
      <c r="A5" s="13" t="s">
        <v>57</v>
      </c>
      <c r="B5" s="14">
        <v>40000.0</v>
      </c>
      <c r="C5" s="15">
        <v>2.0</v>
      </c>
      <c r="D5" s="16"/>
      <c r="E5" s="16"/>
      <c r="F5" s="16"/>
      <c r="G5" s="16"/>
      <c r="H5" s="17"/>
      <c r="I5" s="18">
        <f t="shared" si="1"/>
        <v>0</v>
      </c>
      <c r="J5" s="15">
        <v>2.0</v>
      </c>
      <c r="K5" s="17"/>
      <c r="L5" s="15">
        <v>2.0</v>
      </c>
      <c r="M5" s="17"/>
      <c r="N5" s="19"/>
      <c r="O5" s="20"/>
      <c r="P5" s="18">
        <f t="shared" si="2"/>
        <v>0</v>
      </c>
      <c r="Q5" s="21">
        <v>430917.0</v>
      </c>
      <c r="R5" s="22"/>
      <c r="S5" s="17">
        <f t="shared" si="3"/>
        <v>0</v>
      </c>
      <c r="T5" s="23">
        <v>441710.0</v>
      </c>
      <c r="U5" s="22"/>
      <c r="V5" s="17">
        <f t="shared" si="4"/>
        <v>0</v>
      </c>
      <c r="W5" s="18">
        <f t="shared" si="5"/>
        <v>0</v>
      </c>
      <c r="X5" s="18">
        <f t="shared" si="6"/>
        <v>0</v>
      </c>
      <c r="Y5" s="18">
        <f t="shared" si="7"/>
        <v>0</v>
      </c>
    </row>
    <row r="6" ht="14.25" customHeight="1">
      <c r="A6" s="24"/>
      <c r="B6" s="25"/>
      <c r="C6" s="19"/>
      <c r="D6" s="26"/>
      <c r="E6" s="26"/>
      <c r="F6" s="26"/>
      <c r="G6" s="26"/>
      <c r="H6" s="27"/>
      <c r="I6" s="28"/>
      <c r="J6" s="19"/>
      <c r="K6" s="27"/>
      <c r="L6" s="19"/>
      <c r="M6" s="27"/>
      <c r="N6" s="19"/>
      <c r="O6" s="20"/>
      <c r="P6" s="28"/>
      <c r="Q6" s="29"/>
      <c r="R6" s="30"/>
      <c r="S6" s="27"/>
      <c r="T6" s="26"/>
      <c r="U6" s="30"/>
      <c r="V6" s="27"/>
      <c r="W6" s="28"/>
      <c r="X6" s="28"/>
      <c r="Y6" s="28"/>
    </row>
    <row r="7" ht="14.25" customHeight="1">
      <c r="A7" s="13" t="s">
        <v>58</v>
      </c>
      <c r="B7" s="14">
        <v>10000.0</v>
      </c>
      <c r="C7" s="15">
        <v>11.0</v>
      </c>
      <c r="D7" s="16"/>
      <c r="E7" s="16"/>
      <c r="F7" s="16"/>
      <c r="G7" s="16"/>
      <c r="H7" s="17"/>
      <c r="I7" s="18">
        <f t="shared" ref="I7:I12" si="8">C7*H7</f>
        <v>0</v>
      </c>
      <c r="J7" s="15">
        <v>11.0</v>
      </c>
      <c r="K7" s="17"/>
      <c r="L7" s="15">
        <v>7.0</v>
      </c>
      <c r="M7" s="17"/>
      <c r="N7" s="15">
        <v>1.0</v>
      </c>
      <c r="O7" s="31"/>
      <c r="P7" s="18">
        <f t="shared" ref="P7:P12" si="9">SUM(J7*K7,L7*M7,N7*O7)</f>
        <v>0</v>
      </c>
      <c r="Q7" s="21">
        <v>0.0</v>
      </c>
      <c r="R7" s="22"/>
      <c r="S7" s="17">
        <f t="shared" ref="S7:S12" si="10">Q7*R7</f>
        <v>0</v>
      </c>
      <c r="T7" s="23">
        <v>675399.0</v>
      </c>
      <c r="U7" s="22"/>
      <c r="V7" s="17">
        <f t="shared" ref="V7:V12" si="11">T7*U7</f>
        <v>0</v>
      </c>
      <c r="W7" s="18">
        <f t="shared" ref="W7:W12" si="12">SUM(S7,V7)</f>
        <v>0</v>
      </c>
      <c r="X7" s="18">
        <f t="shared" ref="X7:X12" si="13">SUM(I7,P7,W7)</f>
        <v>0</v>
      </c>
      <c r="Y7" s="18">
        <f t="shared" ref="Y7:Y12" si="14">X7*36</f>
        <v>0</v>
      </c>
    </row>
    <row r="8" ht="14.25" customHeight="1">
      <c r="A8" s="13" t="s">
        <v>58</v>
      </c>
      <c r="B8" s="14">
        <v>20000.0</v>
      </c>
      <c r="C8" s="15">
        <v>12.0</v>
      </c>
      <c r="D8" s="16"/>
      <c r="E8" s="16"/>
      <c r="F8" s="16"/>
      <c r="G8" s="16"/>
      <c r="H8" s="17"/>
      <c r="I8" s="18">
        <f t="shared" si="8"/>
        <v>0</v>
      </c>
      <c r="J8" s="15">
        <v>12.0</v>
      </c>
      <c r="K8" s="17"/>
      <c r="L8" s="19"/>
      <c r="M8" s="20"/>
      <c r="N8" s="15">
        <v>5.0</v>
      </c>
      <c r="O8" s="31"/>
      <c r="P8" s="18">
        <f t="shared" si="9"/>
        <v>0</v>
      </c>
      <c r="Q8" s="32">
        <v>0.0</v>
      </c>
      <c r="R8" s="22"/>
      <c r="S8" s="17">
        <f t="shared" si="10"/>
        <v>0</v>
      </c>
      <c r="T8" s="23">
        <v>2093826.0</v>
      </c>
      <c r="U8" s="22"/>
      <c r="V8" s="17">
        <f t="shared" si="11"/>
        <v>0</v>
      </c>
      <c r="W8" s="18">
        <f t="shared" si="12"/>
        <v>0</v>
      </c>
      <c r="X8" s="18">
        <f t="shared" si="13"/>
        <v>0</v>
      </c>
      <c r="Y8" s="18">
        <f t="shared" si="14"/>
        <v>0</v>
      </c>
    </row>
    <row r="9" ht="14.25" customHeight="1">
      <c r="A9" s="13" t="s">
        <v>58</v>
      </c>
      <c r="B9" s="14">
        <v>30000.0</v>
      </c>
      <c r="C9" s="15">
        <v>14.0</v>
      </c>
      <c r="D9" s="16"/>
      <c r="E9" s="16"/>
      <c r="F9" s="16"/>
      <c r="G9" s="16"/>
      <c r="H9" s="17"/>
      <c r="I9" s="18">
        <f t="shared" si="8"/>
        <v>0</v>
      </c>
      <c r="J9" s="15">
        <v>14.0</v>
      </c>
      <c r="K9" s="17"/>
      <c r="L9" s="19"/>
      <c r="M9" s="20"/>
      <c r="N9" s="15">
        <v>9.0</v>
      </c>
      <c r="O9" s="31"/>
      <c r="P9" s="18">
        <f t="shared" si="9"/>
        <v>0</v>
      </c>
      <c r="Q9" s="32">
        <v>0.0</v>
      </c>
      <c r="R9" s="22"/>
      <c r="S9" s="17">
        <f t="shared" si="10"/>
        <v>0</v>
      </c>
      <c r="T9" s="23">
        <v>4033608.0</v>
      </c>
      <c r="U9" s="22"/>
      <c r="V9" s="17">
        <f t="shared" si="11"/>
        <v>0</v>
      </c>
      <c r="W9" s="18">
        <f t="shared" si="12"/>
        <v>0</v>
      </c>
      <c r="X9" s="18">
        <f t="shared" si="13"/>
        <v>0</v>
      </c>
      <c r="Y9" s="18">
        <f t="shared" si="14"/>
        <v>0</v>
      </c>
    </row>
    <row r="10" ht="14.25" customHeight="1">
      <c r="A10" s="13" t="s">
        <v>58</v>
      </c>
      <c r="B10" s="14">
        <v>40000.0</v>
      </c>
      <c r="C10" s="15">
        <v>14.0</v>
      </c>
      <c r="D10" s="16"/>
      <c r="E10" s="16"/>
      <c r="F10" s="16"/>
      <c r="G10" s="16"/>
      <c r="H10" s="17"/>
      <c r="I10" s="18">
        <f t="shared" si="8"/>
        <v>0</v>
      </c>
      <c r="J10" s="15">
        <v>14.0</v>
      </c>
      <c r="K10" s="17"/>
      <c r="L10" s="19"/>
      <c r="M10" s="20"/>
      <c r="N10" s="15">
        <v>5.0</v>
      </c>
      <c r="O10" s="31"/>
      <c r="P10" s="18">
        <f t="shared" si="9"/>
        <v>0</v>
      </c>
      <c r="Q10" s="32">
        <v>0.0</v>
      </c>
      <c r="R10" s="22"/>
      <c r="S10" s="17">
        <f t="shared" si="10"/>
        <v>0</v>
      </c>
      <c r="T10" s="23">
        <v>6033940.0</v>
      </c>
      <c r="U10" s="22"/>
      <c r="V10" s="17">
        <f t="shared" si="11"/>
        <v>0</v>
      </c>
      <c r="W10" s="18">
        <f t="shared" si="12"/>
        <v>0</v>
      </c>
      <c r="X10" s="18">
        <f t="shared" si="13"/>
        <v>0</v>
      </c>
      <c r="Y10" s="18">
        <f t="shared" si="14"/>
        <v>0</v>
      </c>
    </row>
    <row r="11" ht="14.25" customHeight="1">
      <c r="A11" s="13" t="s">
        <v>58</v>
      </c>
      <c r="B11" s="14">
        <v>50000.0</v>
      </c>
      <c r="C11" s="15">
        <v>12.0</v>
      </c>
      <c r="D11" s="16"/>
      <c r="E11" s="16"/>
      <c r="F11" s="16"/>
      <c r="G11" s="16"/>
      <c r="H11" s="17"/>
      <c r="I11" s="18">
        <f t="shared" si="8"/>
        <v>0</v>
      </c>
      <c r="J11" s="15">
        <v>12.0</v>
      </c>
      <c r="K11" s="17"/>
      <c r="L11" s="19"/>
      <c r="M11" s="20"/>
      <c r="N11" s="15">
        <v>7.0</v>
      </c>
      <c r="O11" s="31"/>
      <c r="P11" s="18">
        <f t="shared" si="9"/>
        <v>0</v>
      </c>
      <c r="Q11" s="32">
        <v>0.0</v>
      </c>
      <c r="R11" s="22"/>
      <c r="S11" s="17">
        <f t="shared" si="10"/>
        <v>0</v>
      </c>
      <c r="T11" s="23">
        <v>6344758.0</v>
      </c>
      <c r="U11" s="22"/>
      <c r="V11" s="17">
        <f t="shared" si="11"/>
        <v>0</v>
      </c>
      <c r="W11" s="18">
        <f t="shared" si="12"/>
        <v>0</v>
      </c>
      <c r="X11" s="18">
        <f t="shared" si="13"/>
        <v>0</v>
      </c>
      <c r="Y11" s="18">
        <f t="shared" si="14"/>
        <v>0</v>
      </c>
    </row>
    <row r="12" ht="14.25" customHeight="1">
      <c r="A12" s="13" t="s">
        <v>58</v>
      </c>
      <c r="B12" s="14">
        <v>60000.0</v>
      </c>
      <c r="C12" s="15">
        <v>4.0</v>
      </c>
      <c r="D12" s="16"/>
      <c r="E12" s="16"/>
      <c r="F12" s="16"/>
      <c r="G12" s="16"/>
      <c r="H12" s="17"/>
      <c r="I12" s="33">
        <f t="shared" si="8"/>
        <v>0</v>
      </c>
      <c r="J12" s="15">
        <v>4.0</v>
      </c>
      <c r="K12" s="17"/>
      <c r="L12" s="19"/>
      <c r="M12" s="20"/>
      <c r="N12" s="15">
        <v>3.0</v>
      </c>
      <c r="O12" s="31"/>
      <c r="P12" s="33">
        <f t="shared" si="9"/>
        <v>0</v>
      </c>
      <c r="Q12" s="32">
        <v>0.0</v>
      </c>
      <c r="R12" s="22"/>
      <c r="S12" s="17">
        <f t="shared" si="10"/>
        <v>0</v>
      </c>
      <c r="T12" s="23">
        <v>2576768.0</v>
      </c>
      <c r="U12" s="22"/>
      <c r="V12" s="17">
        <f t="shared" si="11"/>
        <v>0</v>
      </c>
      <c r="W12" s="33">
        <f t="shared" si="12"/>
        <v>0</v>
      </c>
      <c r="X12" s="33">
        <f t="shared" si="13"/>
        <v>0</v>
      </c>
      <c r="Y12" s="33">
        <f t="shared" si="14"/>
        <v>0</v>
      </c>
      <c r="Z12" s="34"/>
    </row>
    <row r="13" ht="14.25" customHeight="1">
      <c r="A13" s="35"/>
      <c r="B13" s="36"/>
      <c r="C13" s="37">
        <v>99.0</v>
      </c>
      <c r="D13" s="34"/>
      <c r="E13" s="34"/>
      <c r="F13" s="34"/>
      <c r="G13" s="34"/>
      <c r="H13" s="38"/>
      <c r="I13" s="38"/>
      <c r="J13" s="39"/>
      <c r="K13" s="38"/>
      <c r="L13" s="39"/>
      <c r="M13" s="38"/>
      <c r="N13" s="39"/>
      <c r="O13" s="38"/>
      <c r="P13" s="38"/>
      <c r="Q13" s="34"/>
      <c r="R13" s="40"/>
      <c r="S13" s="38"/>
      <c r="T13" s="41"/>
      <c r="U13" s="40"/>
      <c r="V13" s="38"/>
      <c r="W13" s="38"/>
      <c r="X13" s="38"/>
      <c r="Y13" s="38"/>
      <c r="Z13" s="34"/>
    </row>
    <row r="14" ht="14.25" customHeight="1">
      <c r="A14" s="42" t="s">
        <v>59</v>
      </c>
      <c r="B14" s="43"/>
      <c r="C14" s="34"/>
      <c r="D14" s="34"/>
      <c r="E14" s="34"/>
      <c r="F14" s="34"/>
      <c r="G14" s="34"/>
      <c r="H14" s="34"/>
      <c r="I14" s="34"/>
      <c r="J14" s="34"/>
      <c r="K14" s="34"/>
      <c r="L14" s="34"/>
      <c r="M14" s="34"/>
      <c r="N14" s="34"/>
      <c r="O14" s="34"/>
      <c r="P14" s="34"/>
      <c r="Q14" s="34"/>
      <c r="R14" s="34"/>
      <c r="S14" s="34"/>
      <c r="T14" s="34"/>
      <c r="U14" s="34"/>
      <c r="V14" s="34"/>
      <c r="W14" s="34"/>
      <c r="X14" s="34"/>
      <c r="Y14" s="34"/>
      <c r="Z14" s="34"/>
    </row>
    <row r="15" ht="14.25" customHeight="1">
      <c r="A15" s="44" t="s">
        <v>60</v>
      </c>
      <c r="B15" s="45"/>
      <c r="C15" s="46">
        <v>140.0</v>
      </c>
      <c r="D15" s="47" t="s">
        <v>61</v>
      </c>
      <c r="E15" s="47" t="s">
        <v>62</v>
      </c>
      <c r="F15" s="24" t="s">
        <v>63</v>
      </c>
      <c r="G15" s="24" t="s">
        <v>63</v>
      </c>
      <c r="H15" s="24" t="s">
        <v>63</v>
      </c>
      <c r="I15" s="24" t="s">
        <v>63</v>
      </c>
      <c r="J15" s="24" t="s">
        <v>63</v>
      </c>
      <c r="K15" s="24" t="s">
        <v>63</v>
      </c>
      <c r="L15" s="24" t="s">
        <v>63</v>
      </c>
      <c r="M15" s="24" t="s">
        <v>63</v>
      </c>
      <c r="N15" s="24" t="s">
        <v>63</v>
      </c>
      <c r="O15" s="24" t="s">
        <v>63</v>
      </c>
      <c r="P15" s="24" t="s">
        <v>63</v>
      </c>
      <c r="Q15" s="24" t="s">
        <v>63</v>
      </c>
      <c r="R15" s="24" t="s">
        <v>63</v>
      </c>
      <c r="S15" s="24" t="s">
        <v>63</v>
      </c>
      <c r="T15" s="23">
        <v>562977.0</v>
      </c>
      <c r="U15" s="22"/>
      <c r="V15" s="48" t="s">
        <v>63</v>
      </c>
      <c r="W15" s="48" t="s">
        <v>63</v>
      </c>
      <c r="X15" s="17">
        <f>SUM(I15,P15,W15)</f>
        <v>0</v>
      </c>
      <c r="Y15" s="17">
        <f>X15*36</f>
        <v>0</v>
      </c>
    </row>
    <row r="16" ht="14.25" customHeight="1"/>
    <row r="17" ht="14.25" customHeight="1">
      <c r="A17" s="34" t="s">
        <v>55</v>
      </c>
      <c r="I17" s="17">
        <f>SUM(I2:I12)</f>
        <v>0</v>
      </c>
      <c r="P17" s="17">
        <f>SUM(P2:P12)</f>
        <v>0</v>
      </c>
      <c r="W17" s="17">
        <f t="shared" ref="W17:Y17" si="15">SUM(W2:W12)</f>
        <v>0</v>
      </c>
      <c r="X17" s="17">
        <f t="shared" si="15"/>
        <v>0</v>
      </c>
      <c r="Y17" s="17">
        <f t="shared" si="15"/>
        <v>0</v>
      </c>
    </row>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2015-08-21T13:00:16Z</dcterms:created>
  <dc:creator>Richard G. Raulie</dc:creator>
</cp:coreProperties>
</file>